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7895" windowHeight="10380" activeTab="1"/>
  </bookViews>
  <sheets>
    <sheet name="카달로그" sheetId="1" r:id="rId1"/>
    <sheet name="자동설계데이타" sheetId="2" r:id="rId2"/>
    <sheet name="설계디자인시트" sheetId="3" r:id="rId3"/>
  </sheets>
  <definedNames/>
  <calcPr fullCalcOnLoad="1"/>
</workbook>
</file>

<file path=xl/sharedStrings.xml><?xml version="1.0" encoding="utf-8"?>
<sst xmlns="http://schemas.openxmlformats.org/spreadsheetml/2006/main" count="278" uniqueCount="199">
  <si>
    <t>나로스프링은 다품종 작은로트 생산을 전문으로 하고 있으므로 부담없이 연락주세요</t>
  </si>
  <si>
    <t>특수소재스프링</t>
  </si>
  <si>
    <t>접시스프링</t>
  </si>
  <si>
    <t>압축스프링</t>
  </si>
  <si>
    <t>스프링소재사용도</t>
  </si>
  <si>
    <t>INCONEL(X718,750)</t>
  </si>
  <si>
    <t>INCONEL (X718,750)</t>
  </si>
  <si>
    <t>SWC</t>
  </si>
  <si>
    <t>SUS316</t>
  </si>
  <si>
    <t>SUS631(17-7PH)</t>
  </si>
  <si>
    <t>SWP</t>
  </si>
  <si>
    <t>SUS301</t>
  </si>
  <si>
    <t>OILTEMPER WIRE</t>
  </si>
  <si>
    <t>하스텔로이</t>
  </si>
  <si>
    <t>SUS304</t>
  </si>
  <si>
    <t>모넬(K-500)</t>
  </si>
  <si>
    <t>듀플렉스</t>
  </si>
  <si>
    <t>SUS631</t>
  </si>
  <si>
    <t>INCONEL(X750)</t>
  </si>
  <si>
    <t xml:space="preserve">스프링 맡겨주십시요. 압축,코일.인장,디스그스프링등 각종산업용 스프링에서  </t>
  </si>
  <si>
    <t>게다가 저렴한 가격으로 제공됨니다.</t>
  </si>
  <si>
    <t>인장스프링</t>
  </si>
  <si>
    <t>토션스프링</t>
  </si>
  <si>
    <t>비고</t>
  </si>
  <si>
    <t>Titanium(gr-5)</t>
  </si>
  <si>
    <t xml:space="preserve"> 스프링전문 나로스프링입니다.</t>
  </si>
  <si>
    <t xml:space="preserve">써비스: </t>
  </si>
  <si>
    <t xml:space="preserve"> </t>
  </si>
  <si>
    <t>포장 , 도금, 숏트피닝, 연마, 열처리, 페인팅 , 스프링테스트, 부동태처리 ,바렐연마</t>
  </si>
  <si>
    <t xml:space="preserve">차량용스프링까지 1개의1진심으로 고객님께 만족할 스프링을 생산하고 있습니다. </t>
  </si>
  <si>
    <t>공장:경기도 시흥시 정왕동 시화공단 1259-1 시화공단 2나702</t>
  </si>
  <si>
    <t xml:space="preserve"> </t>
  </si>
  <si>
    <t>TEL:070-8281-9540  e-mail:spring@narospring.co.kr</t>
  </si>
  <si>
    <r>
      <t xml:space="preserve">사무실:경기도 화성시 향남읍 행정리 신명스카이 304-1502 </t>
    </r>
    <r>
      <rPr>
        <b/>
        <sz val="9"/>
        <rFont val="바탕체"/>
        <family val="1"/>
      </rPr>
      <t xml:space="preserve"> </t>
    </r>
    <r>
      <rPr>
        <b/>
        <u val="single"/>
        <sz val="9"/>
        <rFont val="바탕체"/>
        <family val="1"/>
      </rPr>
      <t xml:space="preserve">tel:031-354-0775 fax:031-354-9953 </t>
    </r>
    <r>
      <rPr>
        <u val="single"/>
        <sz val="9"/>
        <color indexed="10"/>
        <rFont val="바탕체"/>
        <family val="1"/>
      </rPr>
      <t xml:space="preserve"> </t>
    </r>
    <r>
      <rPr>
        <sz val="9"/>
        <color indexed="10"/>
        <rFont val="바탕체"/>
        <family val="1"/>
      </rPr>
      <t xml:space="preserve"> </t>
    </r>
  </si>
  <si>
    <t>모  델</t>
  </si>
  <si>
    <t xml:space="preserve"> </t>
  </si>
  <si>
    <t>품  명</t>
  </si>
  <si>
    <t xml:space="preserve"> COIL SPRING</t>
  </si>
  <si>
    <t>재  질</t>
  </si>
  <si>
    <t>항목</t>
  </si>
  <si>
    <t>기호</t>
  </si>
  <si>
    <t>수  치</t>
  </si>
  <si>
    <t>단 위</t>
  </si>
  <si>
    <t xml:space="preserve">비 고 </t>
  </si>
  <si>
    <t xml:space="preserve"> </t>
  </si>
  <si>
    <t>횡탄성계수</t>
  </si>
  <si>
    <t>G</t>
  </si>
  <si>
    <t>KG/MM^2</t>
  </si>
  <si>
    <t>선경</t>
  </si>
  <si>
    <t>d</t>
  </si>
  <si>
    <t>MM</t>
  </si>
  <si>
    <t>외경</t>
  </si>
  <si>
    <t>Do</t>
  </si>
  <si>
    <t>중심경</t>
  </si>
  <si>
    <t>Dm</t>
  </si>
  <si>
    <t>내경</t>
  </si>
  <si>
    <t>Di</t>
  </si>
  <si>
    <t>총권수</t>
  </si>
  <si>
    <t>Nt</t>
  </si>
  <si>
    <t>유효권수</t>
  </si>
  <si>
    <t>Ne</t>
  </si>
  <si>
    <t>자유장</t>
  </si>
  <si>
    <t>L</t>
  </si>
  <si>
    <t xml:space="preserve">MM  </t>
  </si>
  <si>
    <t>취주길이(변이량)</t>
  </si>
  <si>
    <t>l</t>
  </si>
  <si>
    <t>자유장의30%</t>
  </si>
  <si>
    <t>밀착높이</t>
  </si>
  <si>
    <t>Hs</t>
  </si>
  <si>
    <t>피 치</t>
  </si>
  <si>
    <t>PH</t>
  </si>
  <si>
    <t>피치는 평균경의 1/2이정당</t>
  </si>
  <si>
    <t>변형량</t>
  </si>
  <si>
    <t>P</t>
  </si>
  <si>
    <t>1차하중( )</t>
  </si>
  <si>
    <t>P1</t>
  </si>
  <si>
    <t xml:space="preserve">1차하중:0.8*H   </t>
  </si>
  <si>
    <t>2차하중( )</t>
  </si>
  <si>
    <t>P2</t>
  </si>
  <si>
    <t>2차하중: 1.2*밀착고</t>
  </si>
  <si>
    <t>K</t>
  </si>
  <si>
    <t xml:space="preserve">KG/MM </t>
  </si>
  <si>
    <t>지수비</t>
  </si>
  <si>
    <t>C</t>
  </si>
  <si>
    <t>4~8</t>
  </si>
  <si>
    <t>응력수정계수</t>
  </si>
  <si>
    <t>K'</t>
  </si>
  <si>
    <t>종횡비</t>
  </si>
  <si>
    <t xml:space="preserve"> Hf</t>
  </si>
  <si>
    <t>0.8~11</t>
  </si>
  <si>
    <t>비틀림응력</t>
  </si>
  <si>
    <t>б</t>
  </si>
  <si>
    <t>전단응력(2차)</t>
  </si>
  <si>
    <t>τ</t>
  </si>
  <si>
    <t>응력비</t>
  </si>
  <si>
    <t>최대응력</t>
  </si>
  <si>
    <t>진동수</t>
  </si>
  <si>
    <t>HZ</t>
  </si>
  <si>
    <t>비   고</t>
  </si>
  <si>
    <t xml:space="preserve">  </t>
  </si>
  <si>
    <t>연마</t>
  </si>
  <si>
    <t>전화 : (031)354-0775</t>
  </si>
  <si>
    <t>전송 : (031)354-9953</t>
  </si>
  <si>
    <t>담 당</t>
  </si>
  <si>
    <t>과 장</t>
  </si>
  <si>
    <t>사 장</t>
  </si>
  <si>
    <t>http://www.narospring.co.kr</t>
  </si>
  <si>
    <t>E.mail : spring@narospring.co.kr</t>
  </si>
  <si>
    <t xml:space="preserve">수신 : </t>
  </si>
  <si>
    <t xml:space="preserve">   설계  데이타</t>
  </si>
  <si>
    <t>하중</t>
  </si>
  <si>
    <t>스프링상수</t>
  </si>
  <si>
    <t xml:space="preserve"> </t>
  </si>
  <si>
    <t>Address</t>
  </si>
  <si>
    <t>Contact Name</t>
  </si>
  <si>
    <t>Phone</t>
  </si>
  <si>
    <t>Compression Spring Design</t>
  </si>
  <si>
    <t>H/P</t>
  </si>
  <si>
    <t>Special Requirements / temper, finish.report</t>
  </si>
  <si>
    <t>Fax</t>
  </si>
  <si>
    <t>email</t>
  </si>
  <si>
    <t>Part</t>
  </si>
  <si>
    <t>Qty Required</t>
  </si>
  <si>
    <t>Material Baseic Dimemenions</t>
  </si>
  <si>
    <t>Material Type</t>
  </si>
  <si>
    <t>Mtl.Spec</t>
  </si>
  <si>
    <t>Wire Dia</t>
  </si>
  <si>
    <t>mm</t>
  </si>
  <si>
    <t>+/-</t>
  </si>
  <si>
    <t>Out Dia</t>
  </si>
  <si>
    <t>Mean Dia</t>
  </si>
  <si>
    <t>Inside Dia</t>
  </si>
  <si>
    <t>Free Length</t>
  </si>
  <si>
    <t>Configuration and Working Envelope</t>
  </si>
  <si>
    <t>Total Coils</t>
  </si>
  <si>
    <t>Turn Direct</t>
  </si>
  <si>
    <t>Active Coils</t>
  </si>
  <si>
    <t>left</t>
  </si>
  <si>
    <t>option</t>
  </si>
  <si>
    <t>Pitch</t>
  </si>
  <si>
    <t>End Type</t>
  </si>
  <si>
    <t>Works inside</t>
  </si>
  <si>
    <t xml:space="preserve">  shaft</t>
  </si>
  <si>
    <t>Closed</t>
  </si>
  <si>
    <t>Works out</t>
  </si>
  <si>
    <t xml:space="preserve"> hole</t>
  </si>
  <si>
    <t>Open</t>
  </si>
  <si>
    <t>Open,Ground</t>
  </si>
  <si>
    <t xml:space="preserve">Open </t>
  </si>
  <si>
    <t>Open and Closed</t>
  </si>
  <si>
    <t>Loads-Rates-Deflection</t>
  </si>
  <si>
    <t>Rate</t>
  </si>
  <si>
    <t xml:space="preserve">kg/mm </t>
  </si>
  <si>
    <t>kg/mm</t>
  </si>
  <si>
    <t>Length  Load1</t>
  </si>
  <si>
    <t>Load 1</t>
  </si>
  <si>
    <t xml:space="preserve">   kg/mm  </t>
  </si>
  <si>
    <t>Deflection Load1</t>
  </si>
  <si>
    <t>Closed and Ground</t>
  </si>
  <si>
    <t>Length Load2</t>
  </si>
  <si>
    <t>Load2</t>
  </si>
  <si>
    <t xml:space="preserve"> kg/mm  </t>
  </si>
  <si>
    <t>Deflection Load2</t>
  </si>
  <si>
    <t>Solide Height</t>
  </si>
  <si>
    <t>Remak</t>
  </si>
  <si>
    <t>031-354-0775</t>
  </si>
  <si>
    <t>spring@narospring.co.kr</t>
  </si>
  <si>
    <t>coil SPRING</t>
  </si>
  <si>
    <t>PCS,EA</t>
  </si>
  <si>
    <t>X-750</t>
  </si>
  <si>
    <t>CONTACT  INFORMATIOM</t>
  </si>
  <si>
    <t xml:space="preserve"> </t>
  </si>
  <si>
    <t>Company Name</t>
  </si>
  <si>
    <r>
      <rPr>
        <sz val="10"/>
        <rFont val="바탕체"/>
        <family val="1"/>
      </rPr>
      <t>경기도화성시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발안면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행남읍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행정리</t>
    </r>
    <r>
      <rPr>
        <sz val="10"/>
        <rFont val="Arial"/>
        <family val="2"/>
      </rPr>
      <t>3</t>
    </r>
    <r>
      <rPr>
        <sz val="10"/>
        <rFont val="바탕체"/>
        <family val="1"/>
      </rPr>
      <t>블럭</t>
    </r>
    <r>
      <rPr>
        <sz val="10"/>
        <rFont val="Arial"/>
        <family val="2"/>
      </rPr>
      <t xml:space="preserve"> 304-1502</t>
    </r>
  </si>
  <si>
    <r>
      <t>*</t>
    </r>
    <r>
      <rPr>
        <sz val="10"/>
        <rFont val="바탕체"/>
        <family val="1"/>
      </rPr>
      <t>다운로드해서</t>
    </r>
    <r>
      <rPr>
        <sz val="10"/>
        <rFont val="Arial"/>
        <family val="2"/>
      </rPr>
      <t xml:space="preserve">  </t>
    </r>
    <r>
      <rPr>
        <sz val="10"/>
        <rFont val="바탕체"/>
        <family val="1"/>
      </rPr>
      <t>메일이나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팩스로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보내주세요</t>
    </r>
  </si>
  <si>
    <r>
      <rPr>
        <sz val="9"/>
        <rFont val="바탕체"/>
        <family val="1"/>
      </rPr>
      <t>나로스프링</t>
    </r>
  </si>
  <si>
    <t>right</t>
  </si>
  <si>
    <t>Closed,Ground</t>
  </si>
  <si>
    <t>mm</t>
  </si>
  <si>
    <t>압축량</t>
  </si>
  <si>
    <t>처짐량</t>
  </si>
  <si>
    <t>tel:031-354-0775FAX:031-354-9953 email:spring@narospring.co.kr</t>
  </si>
  <si>
    <t>031-354-9953</t>
  </si>
  <si>
    <t xml:space="preserve">발신: </t>
  </si>
  <si>
    <t xml:space="preserve">수량:   </t>
  </si>
  <si>
    <t>횡탄성계수</t>
  </si>
  <si>
    <t>SWP :8200</t>
  </si>
  <si>
    <t>SWC :8000</t>
  </si>
  <si>
    <t>SUS304: 7200</t>
  </si>
  <si>
    <t>X-750 :7500</t>
  </si>
  <si>
    <t>SWOSC-B:8500</t>
  </si>
  <si>
    <t>SUS304</t>
  </si>
  <si>
    <t>니모닉90</t>
  </si>
  <si>
    <t>니모닉90</t>
  </si>
  <si>
    <t>밀착량</t>
  </si>
  <si>
    <t xml:space="preserve"> </t>
  </si>
  <si>
    <t xml:space="preserve"> </t>
  </si>
  <si>
    <t>인코넬스프링</t>
  </si>
  <si>
    <t>ㄹ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</si>
</sst>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0.00_);[Red]\(0.00\)"/>
    <numFmt numFmtId="178" formatCode="_-* #,##0.00_-;\-* #,##0.00_-;_-* &quot;-&quot;_-;_-@_-"/>
    <numFmt numFmtId="179" formatCode="_-* #,##0.000_-;\-* #,##0.000_-;_-* &quot;-&quot;_-;_-@_-"/>
    <numFmt numFmtId="180" formatCode="_-* #,##0.0000_-;\-* #,##0.0000_-;_-* &quot;-&quot;_-;_-@_-"/>
    <numFmt numFmtId="181" formatCode="0.00_ "/>
    <numFmt numFmtId="182" formatCode="0.0_ "/>
  </numFmts>
  <fonts count="11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name val="Arial"/>
      <family val="2"/>
    </font>
    <font>
      <sz val="10"/>
      <name val="바탕체"/>
      <family val="1"/>
    </font>
    <font>
      <u val="single"/>
      <sz val="10"/>
      <color indexed="12"/>
      <name val="Arial"/>
      <family val="2"/>
    </font>
    <font>
      <sz val="11"/>
      <color indexed="8"/>
      <name val="바탕체"/>
      <family val="1"/>
    </font>
    <font>
      <sz val="12"/>
      <name val="바탕체"/>
      <family val="1"/>
    </font>
    <font>
      <sz val="10"/>
      <color indexed="8"/>
      <name val="맑은 고딕"/>
      <family val="3"/>
    </font>
    <font>
      <sz val="10"/>
      <color indexed="8"/>
      <name val="바탕체"/>
      <family val="1"/>
    </font>
    <font>
      <sz val="11"/>
      <name val="바탕체"/>
      <family val="1"/>
    </font>
    <font>
      <sz val="14"/>
      <color indexed="8"/>
      <name val="궁서체"/>
      <family val="1"/>
    </font>
    <font>
      <sz val="11"/>
      <color indexed="8"/>
      <name val="궁서체"/>
      <family val="1"/>
    </font>
    <font>
      <sz val="16"/>
      <color indexed="8"/>
      <name val="궁서체"/>
      <family val="1"/>
    </font>
    <font>
      <u val="single"/>
      <sz val="11"/>
      <color indexed="8"/>
      <name val="맑은 고딕"/>
      <family val="3"/>
    </font>
    <font>
      <sz val="9"/>
      <name val="바탕체"/>
      <family val="1"/>
    </font>
    <font>
      <sz val="9"/>
      <color indexed="8"/>
      <name val="바탕체"/>
      <family val="1"/>
    </font>
    <font>
      <sz val="12"/>
      <color indexed="8"/>
      <name val="Courier New"/>
      <family val="3"/>
    </font>
    <font>
      <sz val="9"/>
      <color indexed="8"/>
      <name val="Arial"/>
      <family val="2"/>
    </font>
    <font>
      <sz val="9"/>
      <color indexed="10"/>
      <name val="바탕체"/>
      <family val="1"/>
    </font>
    <font>
      <b/>
      <sz val="9"/>
      <name val="바탕체"/>
      <family val="1"/>
    </font>
    <font>
      <i/>
      <sz val="16"/>
      <name val="HY울릉도B"/>
      <family val="1"/>
    </font>
    <font>
      <u val="single"/>
      <sz val="10"/>
      <name val="Arial"/>
      <family val="2"/>
    </font>
    <font>
      <u val="single"/>
      <sz val="12"/>
      <name val="Arial"/>
      <family val="2"/>
    </font>
    <font>
      <b/>
      <u val="single"/>
      <sz val="9"/>
      <name val="바탕체"/>
      <family val="1"/>
    </font>
    <font>
      <u val="single"/>
      <sz val="9"/>
      <color indexed="10"/>
      <name val="바탕체"/>
      <family val="1"/>
    </font>
    <font>
      <b/>
      <u val="single"/>
      <sz val="20"/>
      <name val="바탕체"/>
      <family val="1"/>
    </font>
    <font>
      <sz val="8"/>
      <name val="돋움"/>
      <family val="3"/>
    </font>
    <font>
      <b/>
      <sz val="11"/>
      <name val="바탕체"/>
      <family val="1"/>
    </font>
    <font>
      <b/>
      <sz val="16"/>
      <name val="바탕체"/>
      <family val="1"/>
    </font>
    <font>
      <b/>
      <sz val="14"/>
      <name val="바탕체"/>
      <family val="1"/>
    </font>
    <font>
      <sz val="14"/>
      <name val="바탕체"/>
      <family val="1"/>
    </font>
    <font>
      <b/>
      <sz val="14"/>
      <name val="돋움체"/>
      <family val="3"/>
    </font>
    <font>
      <sz val="14"/>
      <name val="돋움체"/>
      <family val="3"/>
    </font>
    <font>
      <sz val="11"/>
      <name val="돋움체"/>
      <family val="3"/>
    </font>
    <font>
      <b/>
      <sz val="11"/>
      <name val="돋움체"/>
      <family val="3"/>
    </font>
    <font>
      <sz val="8"/>
      <name val="돋움체"/>
      <family val="3"/>
    </font>
    <font>
      <b/>
      <sz val="14"/>
      <name val="돋움"/>
      <family val="3"/>
    </font>
    <font>
      <sz val="14"/>
      <color indexed="10"/>
      <name val="바탕체"/>
      <family val="1"/>
    </font>
    <font>
      <sz val="14"/>
      <name val="돋움"/>
      <family val="3"/>
    </font>
    <font>
      <sz val="16"/>
      <name val="돋움"/>
      <family val="3"/>
    </font>
    <font>
      <b/>
      <sz val="11"/>
      <name val="굴림체"/>
      <family val="3"/>
    </font>
    <font>
      <u val="single"/>
      <sz val="11"/>
      <color indexed="12"/>
      <name val="돋움"/>
      <family val="3"/>
    </font>
    <font>
      <b/>
      <sz val="14"/>
      <color indexed="10"/>
      <name val="돋움체"/>
      <family val="3"/>
    </font>
    <font>
      <sz val="14"/>
      <color indexed="10"/>
      <name val="돋움체"/>
      <family val="3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돋움"/>
      <family val="3"/>
    </font>
    <font>
      <sz val="12"/>
      <name val="Arial"/>
      <family val="2"/>
    </font>
    <font>
      <i/>
      <sz val="26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u val="single"/>
      <sz val="11.65"/>
      <color indexed="20"/>
      <name val="맑은 고딕"/>
      <family val="3"/>
    </font>
    <font>
      <sz val="16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.65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  <font>
      <sz val="10"/>
      <color theme="1"/>
      <name val="바탕체"/>
      <family val="1"/>
    </font>
    <font>
      <sz val="11"/>
      <color theme="1"/>
      <name val="바탕체"/>
      <family val="1"/>
    </font>
    <font>
      <sz val="11"/>
      <color theme="1"/>
      <name val="궁서체"/>
      <family val="1"/>
    </font>
    <font>
      <u val="single"/>
      <sz val="11"/>
      <color theme="1"/>
      <name val="Calibri"/>
      <family val="3"/>
    </font>
    <font>
      <sz val="9"/>
      <color theme="1"/>
      <name val="바탕체"/>
      <family val="1"/>
    </font>
    <font>
      <sz val="12"/>
      <color theme="1"/>
      <name val="Courier New"/>
      <family val="3"/>
    </font>
    <font>
      <b/>
      <sz val="14"/>
      <color rgb="FFFF0000"/>
      <name val="돋움체"/>
      <family val="3"/>
    </font>
    <font>
      <sz val="14"/>
      <color rgb="FFFF0000"/>
      <name val="돋움체"/>
      <family val="3"/>
    </font>
    <font>
      <sz val="14"/>
      <color rgb="FFFF0000"/>
      <name val="바탕체"/>
      <family val="1"/>
    </font>
    <font>
      <sz val="11"/>
      <color theme="1"/>
      <name val="돋움"/>
      <family val="3"/>
    </font>
    <font>
      <sz val="11"/>
      <color theme="1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sz val="14"/>
      <color theme="1"/>
      <name val="궁서체"/>
      <family val="1"/>
    </font>
    <font>
      <sz val="16"/>
      <color theme="1"/>
      <name val="궁서체"/>
      <family val="1"/>
    </font>
    <font>
      <sz val="8"/>
      <color rgb="FFFF0000"/>
      <name val="Arial"/>
      <family val="2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 style="hair"/>
      <right style="medium"/>
      <top style="medium"/>
      <bottom style="hair"/>
    </border>
    <border>
      <left style="medium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/>
      <bottom style="thin"/>
    </border>
    <border>
      <left style="hair"/>
      <right style="medium"/>
      <top style="hair"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/>
      <top style="medium"/>
      <bottom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/>
      <bottom style="medium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 style="hair"/>
      <bottom style="hair"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hair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6" borderId="1" applyNumberFormat="0" applyAlignment="0" applyProtection="0"/>
    <xf numFmtId="0" fontId="7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80" fillId="29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0" borderId="4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5" applyNumberFormat="0" applyFill="0" applyAlignment="0" applyProtection="0"/>
    <xf numFmtId="0" fontId="86" fillId="31" borderId="1" applyNumberFormat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90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91" fillId="32" borderId="0" applyNumberFormat="0" applyBorder="0" applyAlignment="0" applyProtection="0"/>
    <xf numFmtId="0" fontId="9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12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93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94" fillId="0" borderId="0" xfId="0" applyFont="1" applyBorder="1" applyAlignment="1">
      <alignment vertical="center"/>
    </xf>
    <xf numFmtId="0" fontId="94" fillId="0" borderId="10" xfId="0" applyFont="1" applyBorder="1" applyAlignment="1">
      <alignment vertical="center"/>
    </xf>
    <xf numFmtId="0" fontId="94" fillId="0" borderId="11" xfId="0" applyFont="1" applyBorder="1" applyAlignment="1">
      <alignment vertical="center"/>
    </xf>
    <xf numFmtId="0" fontId="94" fillId="0" borderId="12" xfId="0" applyFont="1" applyBorder="1" applyAlignment="1">
      <alignment vertical="center"/>
    </xf>
    <xf numFmtId="0" fontId="94" fillId="0" borderId="14" xfId="0" applyFont="1" applyBorder="1" applyAlignment="1">
      <alignment vertical="center"/>
    </xf>
    <xf numFmtId="0" fontId="95" fillId="0" borderId="10" xfId="0" applyFont="1" applyBorder="1" applyAlignment="1">
      <alignment vertical="center"/>
    </xf>
    <xf numFmtId="0" fontId="7" fillId="0" borderId="0" xfId="62" applyFont="1" applyBorder="1" applyAlignment="1" applyProtection="1">
      <alignment horizontal="left" vertical="center"/>
      <protection/>
    </xf>
    <xf numFmtId="0" fontId="10" fillId="0" borderId="10" xfId="62" applyFont="1" applyBorder="1" applyAlignment="1" applyProtection="1">
      <alignment horizontal="left" vertical="center"/>
      <protection/>
    </xf>
    <xf numFmtId="0" fontId="95" fillId="0" borderId="0" xfId="0" applyFont="1" applyBorder="1" applyAlignment="1">
      <alignment vertical="center"/>
    </xf>
    <xf numFmtId="0" fontId="95" fillId="0" borderId="13" xfId="0" applyFont="1" applyBorder="1" applyAlignment="1">
      <alignment vertical="center"/>
    </xf>
    <xf numFmtId="0" fontId="95" fillId="0" borderId="14" xfId="0" applyFont="1" applyBorder="1" applyAlignment="1">
      <alignment vertical="center"/>
    </xf>
    <xf numFmtId="0" fontId="96" fillId="0" borderId="0" xfId="0" applyFont="1" applyBorder="1" applyAlignment="1">
      <alignment vertical="center"/>
    </xf>
    <xf numFmtId="0" fontId="96" fillId="0" borderId="17" xfId="0" applyFont="1" applyBorder="1" applyAlignment="1">
      <alignment vertical="center"/>
    </xf>
    <xf numFmtId="0" fontId="7" fillId="0" borderId="11" xfId="62" applyFont="1" applyBorder="1" applyAlignment="1" applyProtection="1">
      <alignment horizontal="left" vertical="center"/>
      <protection/>
    </xf>
    <xf numFmtId="0" fontId="0" fillId="0" borderId="0" xfId="0" applyFill="1" applyBorder="1" applyAlignment="1">
      <alignment vertical="center"/>
    </xf>
    <xf numFmtId="0" fontId="5" fillId="0" borderId="0" xfId="62" applyFill="1" applyBorder="1" applyAlignment="1" applyProtection="1">
      <alignment vertical="center"/>
      <protection/>
    </xf>
    <xf numFmtId="0" fontId="97" fillId="0" borderId="10" xfId="0" applyFont="1" applyBorder="1" applyAlignment="1">
      <alignment vertical="center"/>
    </xf>
    <xf numFmtId="0" fontId="98" fillId="0" borderId="0" xfId="0" applyFont="1" applyBorder="1" applyAlignment="1">
      <alignment vertical="center"/>
    </xf>
    <xf numFmtId="0" fontId="15" fillId="0" borderId="0" xfId="62" applyFont="1" applyBorder="1" applyAlignment="1" applyProtection="1">
      <alignment horizontal="left" vertical="center"/>
      <protection/>
    </xf>
    <xf numFmtId="0" fontId="99" fillId="0" borderId="0" xfId="0" applyFont="1" applyAlignment="1">
      <alignment vertical="center"/>
    </xf>
    <xf numFmtId="0" fontId="5" fillId="0" borderId="0" xfId="62" applyBorder="1" applyAlignment="1" applyProtection="1">
      <alignment vertical="center"/>
      <protection/>
    </xf>
    <xf numFmtId="0" fontId="28" fillId="0" borderId="18" xfId="0" applyFont="1" applyBorder="1" applyAlignment="1">
      <alignment/>
    </xf>
    <xf numFmtId="0" fontId="0" fillId="0" borderId="0" xfId="0" applyAlignment="1">
      <alignment/>
    </xf>
    <xf numFmtId="0" fontId="29" fillId="0" borderId="19" xfId="0" applyFont="1" applyBorder="1" applyAlignment="1">
      <alignment horizontal="center"/>
    </xf>
    <xf numFmtId="0" fontId="28" fillId="0" borderId="20" xfId="0" applyFont="1" applyBorder="1" applyAlignment="1">
      <alignment/>
    </xf>
    <xf numFmtId="0" fontId="29" fillId="0" borderId="21" xfId="0" applyFont="1" applyBorder="1" applyAlignment="1">
      <alignment horizontal="center"/>
    </xf>
    <xf numFmtId="0" fontId="28" fillId="0" borderId="22" xfId="0" applyFont="1" applyBorder="1" applyAlignment="1">
      <alignment/>
    </xf>
    <xf numFmtId="0" fontId="30" fillId="0" borderId="23" xfId="0" applyFont="1" applyBorder="1" applyAlignment="1">
      <alignment/>
    </xf>
    <xf numFmtId="0" fontId="30" fillId="0" borderId="24" xfId="0" applyFont="1" applyBorder="1" applyAlignment="1">
      <alignment/>
    </xf>
    <xf numFmtId="0" fontId="30" fillId="0" borderId="24" xfId="0" applyFont="1" applyBorder="1" applyAlignment="1">
      <alignment horizontal="center"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28" fillId="0" borderId="25" xfId="0" applyFont="1" applyBorder="1" applyAlignment="1">
      <alignment/>
    </xf>
    <xf numFmtId="0" fontId="31" fillId="0" borderId="26" xfId="0" applyFont="1" applyBorder="1" applyAlignment="1">
      <alignment/>
    </xf>
    <xf numFmtId="0" fontId="32" fillId="0" borderId="27" xfId="0" applyFont="1" applyBorder="1" applyAlignment="1">
      <alignment horizontal="center"/>
    </xf>
    <xf numFmtId="0" fontId="33" fillId="0" borderId="27" xfId="0" applyFont="1" applyBorder="1" applyAlignment="1">
      <alignment horizontal="right"/>
    </xf>
    <xf numFmtId="0" fontId="34" fillId="0" borderId="27" xfId="0" applyFont="1" applyBorder="1" applyAlignment="1">
      <alignment/>
    </xf>
    <xf numFmtId="0" fontId="35" fillId="0" borderId="27" xfId="0" applyFont="1" applyBorder="1" applyAlignment="1">
      <alignment/>
    </xf>
    <xf numFmtId="0" fontId="28" fillId="0" borderId="27" xfId="0" applyFont="1" applyBorder="1" applyAlignment="1">
      <alignment/>
    </xf>
    <xf numFmtId="0" fontId="10" fillId="0" borderId="20" xfId="0" applyFont="1" applyBorder="1" applyAlignment="1">
      <alignment/>
    </xf>
    <xf numFmtId="176" fontId="33" fillId="0" borderId="27" xfId="48" applyNumberFormat="1" applyFont="1" applyBorder="1" applyAlignment="1">
      <alignment horizontal="right"/>
    </xf>
    <xf numFmtId="0" fontId="10" fillId="0" borderId="27" xfId="0" applyFont="1" applyBorder="1" applyAlignment="1">
      <alignment/>
    </xf>
    <xf numFmtId="177" fontId="33" fillId="0" borderId="27" xfId="0" applyNumberFormat="1" applyFont="1" applyBorder="1" applyAlignment="1">
      <alignment horizontal="right"/>
    </xf>
    <xf numFmtId="178" fontId="33" fillId="0" borderId="27" xfId="48" applyNumberFormat="1" applyFont="1" applyBorder="1" applyAlignment="1">
      <alignment horizontal="right"/>
    </xf>
    <xf numFmtId="0" fontId="36" fillId="0" borderId="28" xfId="0" applyFont="1" applyBorder="1" applyAlignment="1">
      <alignment/>
    </xf>
    <xf numFmtId="0" fontId="36" fillId="0" borderId="29" xfId="0" applyFont="1" applyBorder="1" applyAlignment="1">
      <alignment/>
    </xf>
    <xf numFmtId="0" fontId="33" fillId="0" borderId="30" xfId="0" applyFont="1" applyBorder="1" applyAlignment="1">
      <alignment horizontal="center"/>
    </xf>
    <xf numFmtId="0" fontId="0" fillId="0" borderId="0" xfId="0" applyAlignment="1">
      <alignment horizontal="left"/>
    </xf>
    <xf numFmtId="179" fontId="32" fillId="0" borderId="27" xfId="48" applyNumberFormat="1" applyFont="1" applyBorder="1" applyAlignment="1">
      <alignment horizontal="right"/>
    </xf>
    <xf numFmtId="179" fontId="33" fillId="0" borderId="27" xfId="48" applyNumberFormat="1" applyFont="1" applyBorder="1" applyAlignment="1">
      <alignment horizontal="right"/>
    </xf>
    <xf numFmtId="180" fontId="32" fillId="0" borderId="27" xfId="48" applyNumberFormat="1" applyFont="1" applyBorder="1" applyAlignment="1">
      <alignment horizontal="right"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0" xfId="0" applyBorder="1" applyAlignment="1">
      <alignment/>
    </xf>
    <xf numFmtId="0" fontId="34" fillId="0" borderId="27" xfId="0" applyFont="1" applyBorder="1" applyAlignment="1">
      <alignment horizontal="right"/>
    </xf>
    <xf numFmtId="0" fontId="31" fillId="0" borderId="31" xfId="0" applyFont="1" applyBorder="1" applyAlignment="1">
      <alignment horizontal="left"/>
    </xf>
    <xf numFmtId="0" fontId="32" fillId="0" borderId="32" xfId="0" applyFont="1" applyBorder="1" applyAlignment="1">
      <alignment horizontal="center"/>
    </xf>
    <xf numFmtId="179" fontId="33" fillId="0" borderId="32" xfId="48" applyNumberFormat="1" applyFont="1" applyBorder="1" applyAlignment="1">
      <alignment horizontal="right"/>
    </xf>
    <xf numFmtId="0" fontId="34" fillId="0" borderId="32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37" fillId="0" borderId="32" xfId="0" applyFont="1" applyBorder="1" applyAlignment="1">
      <alignment horizontal="center"/>
    </xf>
    <xf numFmtId="0" fontId="31" fillId="0" borderId="31" xfId="0" applyFont="1" applyBorder="1" applyAlignment="1">
      <alignment/>
    </xf>
    <xf numFmtId="0" fontId="34" fillId="0" borderId="32" xfId="0" applyFont="1" applyBorder="1" applyAlignment="1">
      <alignment horizontal="left"/>
    </xf>
    <xf numFmtId="0" fontId="0" fillId="0" borderId="11" xfId="0" applyBorder="1" applyAlignment="1">
      <alignment/>
    </xf>
    <xf numFmtId="0" fontId="31" fillId="0" borderId="34" xfId="0" applyFont="1" applyBorder="1" applyAlignment="1">
      <alignment/>
    </xf>
    <xf numFmtId="0" fontId="31" fillId="0" borderId="35" xfId="0" applyFont="1" applyBorder="1" applyAlignment="1">
      <alignment/>
    </xf>
    <xf numFmtId="0" fontId="31" fillId="0" borderId="36" xfId="0" applyFont="1" applyBorder="1" applyAlignment="1">
      <alignment/>
    </xf>
    <xf numFmtId="0" fontId="31" fillId="0" borderId="17" xfId="0" applyFont="1" applyBorder="1" applyAlignment="1">
      <alignment horizontal="right"/>
    </xf>
    <xf numFmtId="0" fontId="38" fillId="0" borderId="17" xfId="0" applyFont="1" applyBorder="1" applyAlignment="1">
      <alignment/>
    </xf>
    <xf numFmtId="0" fontId="31" fillId="0" borderId="17" xfId="0" applyFont="1" applyBorder="1" applyAlignment="1">
      <alignment/>
    </xf>
    <xf numFmtId="0" fontId="10" fillId="0" borderId="17" xfId="0" applyFont="1" applyBorder="1" applyAlignment="1">
      <alignment/>
    </xf>
    <xf numFmtId="0" fontId="39" fillId="0" borderId="27" xfId="0" applyFont="1" applyBorder="1" applyAlignment="1">
      <alignment/>
    </xf>
    <xf numFmtId="0" fontId="40" fillId="0" borderId="27" xfId="0" applyFont="1" applyBorder="1" applyAlignment="1">
      <alignment/>
    </xf>
    <xf numFmtId="0" fontId="37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Border="1" applyAlignment="1">
      <alignment/>
    </xf>
    <xf numFmtId="0" fontId="39" fillId="0" borderId="32" xfId="0" applyFont="1" applyBorder="1" applyAlignment="1">
      <alignment/>
    </xf>
    <xf numFmtId="0" fontId="28" fillId="0" borderId="33" xfId="0" applyFont="1" applyBorder="1" applyAlignment="1">
      <alignment/>
    </xf>
    <xf numFmtId="0" fontId="31" fillId="0" borderId="37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31" fillId="0" borderId="38" xfId="0" applyFont="1" applyBorder="1" applyAlignment="1">
      <alignment horizontal="center"/>
    </xf>
    <xf numFmtId="0" fontId="42" fillId="0" borderId="10" xfId="62" applyFont="1" applyBorder="1" applyAlignment="1" applyProtection="1">
      <alignment/>
      <protection/>
    </xf>
    <xf numFmtId="0" fontId="0" fillId="0" borderId="37" xfId="0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0" fillId="0" borderId="39" xfId="0" applyBorder="1" applyAlignment="1">
      <alignment/>
    </xf>
    <xf numFmtId="0" fontId="100" fillId="0" borderId="27" xfId="0" applyFont="1" applyBorder="1" applyAlignment="1">
      <alignment horizontal="right"/>
    </xf>
    <xf numFmtId="177" fontId="100" fillId="0" borderId="27" xfId="0" applyNumberFormat="1" applyFont="1" applyBorder="1" applyAlignment="1">
      <alignment horizontal="right"/>
    </xf>
    <xf numFmtId="0" fontId="101" fillId="0" borderId="27" xfId="0" applyFont="1" applyBorder="1" applyAlignment="1">
      <alignment horizontal="right"/>
    </xf>
    <xf numFmtId="0" fontId="102" fillId="0" borderId="26" xfId="0" applyFont="1" applyBorder="1" applyAlignment="1">
      <alignment/>
    </xf>
    <xf numFmtId="0" fontId="46" fillId="0" borderId="40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/>
    </xf>
    <xf numFmtId="0" fontId="46" fillId="0" borderId="40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8" fillId="0" borderId="41" xfId="0" applyFont="1" applyFill="1" applyBorder="1" applyAlignment="1">
      <alignment horizontal="center" vertical="center"/>
    </xf>
    <xf numFmtId="0" fontId="48" fillId="0" borderId="42" xfId="0" applyFont="1" applyFill="1" applyBorder="1" applyAlignment="1">
      <alignment horizontal="center" vertical="center"/>
    </xf>
    <xf numFmtId="0" fontId="47" fillId="0" borderId="17" xfId="0" applyFont="1" applyBorder="1" applyAlignment="1">
      <alignment horizontal="right" vertical="center"/>
    </xf>
    <xf numFmtId="0" fontId="46" fillId="0" borderId="19" xfId="0" applyFont="1" applyFill="1" applyBorder="1" applyAlignment="1">
      <alignment horizontal="center" vertical="center"/>
    </xf>
    <xf numFmtId="0" fontId="47" fillId="0" borderId="29" xfId="0" applyFont="1" applyBorder="1" applyAlignment="1">
      <alignment horizontal="right" vertical="center"/>
    </xf>
    <xf numFmtId="0" fontId="47" fillId="0" borderId="44" xfId="0" applyFont="1" applyFill="1" applyBorder="1" applyAlignment="1">
      <alignment horizontal="center" vertical="center"/>
    </xf>
    <xf numFmtId="0" fontId="47" fillId="0" borderId="45" xfId="0" applyFont="1" applyFill="1" applyBorder="1" applyAlignment="1">
      <alignment horizontal="right" vertical="center"/>
    </xf>
    <xf numFmtId="0" fontId="46" fillId="0" borderId="41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right" vertical="center"/>
    </xf>
    <xf numFmtId="0" fontId="50" fillId="0" borderId="29" xfId="0" applyFont="1" applyBorder="1" applyAlignment="1">
      <alignment horizontal="right" vertical="center"/>
    </xf>
    <xf numFmtId="0" fontId="47" fillId="0" borderId="44" xfId="0" applyFont="1" applyBorder="1" applyAlignment="1">
      <alignment horizontal="center" vertical="center"/>
    </xf>
    <xf numFmtId="0" fontId="46" fillId="0" borderId="42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right" vertical="center"/>
    </xf>
    <xf numFmtId="0" fontId="47" fillId="0" borderId="46" xfId="0" applyFont="1" applyBorder="1" applyAlignment="1">
      <alignment horizontal="center" vertical="center"/>
    </xf>
    <xf numFmtId="0" fontId="46" fillId="0" borderId="34" xfId="0" applyFont="1" applyFill="1" applyBorder="1" applyAlignment="1">
      <alignment horizontal="center" vertical="center"/>
    </xf>
    <xf numFmtId="0" fontId="46" fillId="0" borderId="47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6" fillId="0" borderId="12" xfId="0" applyFont="1" applyFill="1" applyBorder="1" applyAlignment="1">
      <alignment horizontal="center" vertical="center"/>
    </xf>
    <xf numFmtId="0" fontId="103" fillId="0" borderId="0" xfId="0" applyFont="1" applyBorder="1" applyAlignment="1">
      <alignment/>
    </xf>
    <xf numFmtId="0" fontId="52" fillId="0" borderId="17" xfId="0" applyFont="1" applyBorder="1" applyAlignment="1">
      <alignment horizontal="center" vertical="center"/>
    </xf>
    <xf numFmtId="0" fontId="104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04" fillId="0" borderId="10" xfId="0" applyFont="1" applyBorder="1" applyAlignment="1">
      <alignment vertical="center"/>
    </xf>
    <xf numFmtId="0" fontId="104" fillId="0" borderId="0" xfId="0" applyFont="1" applyBorder="1" applyAlignment="1">
      <alignment vertical="center"/>
    </xf>
    <xf numFmtId="0" fontId="104" fillId="0" borderId="0" xfId="0" applyFont="1" applyBorder="1" applyAlignment="1">
      <alignment horizontal="right" vertical="center"/>
    </xf>
    <xf numFmtId="0" fontId="104" fillId="0" borderId="49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104" fillId="0" borderId="49" xfId="0" applyFont="1" applyBorder="1" applyAlignment="1">
      <alignment vertical="center"/>
    </xf>
    <xf numFmtId="0" fontId="104" fillId="0" borderId="17" xfId="0" applyFont="1" applyBorder="1" applyAlignment="1">
      <alignment vertical="center"/>
    </xf>
    <xf numFmtId="0" fontId="104" fillId="0" borderId="50" xfId="0" applyFont="1" applyBorder="1" applyAlignment="1">
      <alignment horizontal="right" vertical="center"/>
    </xf>
    <xf numFmtId="0" fontId="104" fillId="0" borderId="51" xfId="0" applyFont="1" applyBorder="1" applyAlignment="1">
      <alignment horizontal="center" vertical="center"/>
    </xf>
    <xf numFmtId="0" fontId="104" fillId="0" borderId="29" xfId="0" applyFont="1" applyBorder="1" applyAlignment="1">
      <alignment horizontal="right" vertical="center"/>
    </xf>
    <xf numFmtId="0" fontId="104" fillId="0" borderId="51" xfId="0" applyFont="1" applyBorder="1" applyAlignment="1" quotePrefix="1">
      <alignment horizontal="center" vertical="center"/>
    </xf>
    <xf numFmtId="0" fontId="104" fillId="0" borderId="29" xfId="0" applyFont="1" applyBorder="1" applyAlignment="1">
      <alignment vertical="center"/>
    </xf>
    <xf numFmtId="0" fontId="104" fillId="0" borderId="30" xfId="0" applyFont="1" applyBorder="1" applyAlignment="1">
      <alignment horizontal="right" vertical="center"/>
    </xf>
    <xf numFmtId="0" fontId="104" fillId="0" borderId="52" xfId="0" applyFont="1" applyBorder="1" applyAlignment="1">
      <alignment horizontal="center" vertical="center"/>
    </xf>
    <xf numFmtId="0" fontId="104" fillId="0" borderId="52" xfId="0" applyFont="1" applyBorder="1" applyAlignment="1" quotePrefix="1">
      <alignment horizontal="center" vertical="center"/>
    </xf>
    <xf numFmtId="0" fontId="104" fillId="0" borderId="11" xfId="0" applyFont="1" applyBorder="1" applyAlignment="1">
      <alignment horizontal="right" vertical="center"/>
    </xf>
    <xf numFmtId="0" fontId="104" fillId="0" borderId="29" xfId="0" applyFont="1" applyBorder="1" applyAlignment="1">
      <alignment horizontal="center" vertical="center"/>
    </xf>
    <xf numFmtId="0" fontId="104" fillId="0" borderId="13" xfId="0" applyFont="1" applyBorder="1" applyAlignment="1">
      <alignment horizontal="center" vertical="center"/>
    </xf>
    <xf numFmtId="0" fontId="104" fillId="0" borderId="13" xfId="0" applyFont="1" applyBorder="1" applyAlignment="1">
      <alignment horizontal="right" vertical="center"/>
    </xf>
    <xf numFmtId="0" fontId="104" fillId="0" borderId="53" xfId="0" applyFont="1" applyBorder="1" applyAlignment="1" quotePrefix="1">
      <alignment horizontal="center" vertical="center"/>
    </xf>
    <xf numFmtId="0" fontId="104" fillId="0" borderId="13" xfId="0" applyFont="1" applyBorder="1" applyAlignment="1">
      <alignment vertical="center"/>
    </xf>
    <xf numFmtId="0" fontId="104" fillId="0" borderId="14" xfId="0" applyFont="1" applyBorder="1" applyAlignment="1">
      <alignment horizontal="right" vertical="center"/>
    </xf>
    <xf numFmtId="0" fontId="104" fillId="0" borderId="11" xfId="0" applyFont="1" applyBorder="1" applyAlignment="1">
      <alignment vertical="center"/>
    </xf>
    <xf numFmtId="0" fontId="104" fillId="0" borderId="49" xfId="0" applyFont="1" applyBorder="1" applyAlignment="1" quotePrefix="1">
      <alignment horizontal="center" vertical="center"/>
    </xf>
    <xf numFmtId="0" fontId="104" fillId="0" borderId="50" xfId="0" applyFont="1" applyBorder="1" applyAlignment="1">
      <alignment horizontal="center" vertical="center"/>
    </xf>
    <xf numFmtId="0" fontId="104" fillId="0" borderId="54" xfId="0" applyFont="1" applyBorder="1" applyAlignment="1">
      <alignment horizontal="right" vertical="center"/>
    </xf>
    <xf numFmtId="0" fontId="104" fillId="0" borderId="55" xfId="0" applyFont="1" applyBorder="1" applyAlignment="1">
      <alignment horizontal="right" vertical="center"/>
    </xf>
    <xf numFmtId="0" fontId="104" fillId="0" borderId="56" xfId="0" applyFont="1" applyBorder="1" applyAlignment="1">
      <alignment horizontal="center" vertical="center"/>
    </xf>
    <xf numFmtId="0" fontId="104" fillId="0" borderId="12" xfId="0" applyFont="1" applyBorder="1" applyAlignment="1">
      <alignment vertical="center"/>
    </xf>
    <xf numFmtId="0" fontId="104" fillId="0" borderId="14" xfId="0" applyFont="1" applyBorder="1" applyAlignment="1">
      <alignment vertical="center"/>
    </xf>
    <xf numFmtId="0" fontId="104" fillId="0" borderId="57" xfId="0" applyFont="1" applyBorder="1" applyAlignment="1">
      <alignment/>
    </xf>
    <xf numFmtId="0" fontId="104" fillId="0" borderId="58" xfId="0" applyFont="1" applyBorder="1" applyAlignment="1">
      <alignment/>
    </xf>
    <xf numFmtId="0" fontId="104" fillId="0" borderId="58" xfId="0" applyFont="1" applyBorder="1" applyAlignment="1">
      <alignment horizontal="right"/>
    </xf>
    <xf numFmtId="0" fontId="104" fillId="0" borderId="59" xfId="0" applyFont="1" applyBorder="1" applyAlignment="1">
      <alignment/>
    </xf>
    <xf numFmtId="0" fontId="104" fillId="0" borderId="10" xfId="0" applyFont="1" applyBorder="1" applyAlignment="1">
      <alignment/>
    </xf>
    <xf numFmtId="0" fontId="104" fillId="0" borderId="0" xfId="0" applyFont="1" applyBorder="1" applyAlignment="1">
      <alignment/>
    </xf>
    <xf numFmtId="0" fontId="104" fillId="0" borderId="0" xfId="0" applyFont="1" applyBorder="1" applyAlignment="1">
      <alignment horizontal="right"/>
    </xf>
    <xf numFmtId="0" fontId="104" fillId="0" borderId="11" xfId="0" applyFont="1" applyBorder="1" applyAlignment="1">
      <alignment/>
    </xf>
    <xf numFmtId="0" fontId="104" fillId="0" borderId="12" xfId="0" applyFont="1" applyBorder="1" applyAlignment="1">
      <alignment/>
    </xf>
    <xf numFmtId="0" fontId="104" fillId="0" borderId="13" xfId="0" applyFont="1" applyBorder="1" applyAlignment="1">
      <alignment/>
    </xf>
    <xf numFmtId="0" fontId="104" fillId="0" borderId="13" xfId="0" applyFont="1" applyBorder="1" applyAlignment="1">
      <alignment horizontal="right"/>
    </xf>
    <xf numFmtId="0" fontId="104" fillId="0" borderId="14" xfId="0" applyFont="1" applyBorder="1" applyAlignment="1">
      <alignment/>
    </xf>
    <xf numFmtId="0" fontId="104" fillId="0" borderId="0" xfId="0" applyFont="1" applyAlignment="1">
      <alignment horizontal="right"/>
    </xf>
    <xf numFmtId="0" fontId="55" fillId="0" borderId="17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105" fillId="0" borderId="44" xfId="0" applyFont="1" applyBorder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104" fillId="0" borderId="53" xfId="0" applyFont="1" applyBorder="1" applyAlignment="1">
      <alignment horizontal="center" vertical="center"/>
    </xf>
    <xf numFmtId="0" fontId="106" fillId="0" borderId="0" xfId="0" applyFont="1" applyAlignment="1">
      <alignment vertical="center"/>
    </xf>
    <xf numFmtId="0" fontId="15" fillId="0" borderId="1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11" xfId="0" applyFont="1" applyBorder="1" applyAlignment="1">
      <alignment horizontal="right" vertical="center"/>
    </xf>
    <xf numFmtId="0" fontId="15" fillId="0" borderId="0" xfId="62" applyFont="1" applyBorder="1" applyAlignment="1" applyProtection="1">
      <alignment horizontal="left" vertical="center"/>
      <protection/>
    </xf>
    <xf numFmtId="0" fontId="15" fillId="0" borderId="0" xfId="62" applyFont="1" applyBorder="1" applyAlignment="1" applyProtection="1">
      <alignment vertical="center"/>
      <protection/>
    </xf>
    <xf numFmtId="0" fontId="94" fillId="0" borderId="60" xfId="0" applyFont="1" applyBorder="1" applyAlignment="1">
      <alignment horizontal="center" vertical="center"/>
    </xf>
    <xf numFmtId="0" fontId="94" fillId="0" borderId="61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2" fillId="0" borderId="12" xfId="62" applyFont="1" applyBorder="1" applyAlignment="1" applyProtection="1">
      <alignment horizontal="right" vertical="center"/>
      <protection/>
    </xf>
    <xf numFmtId="0" fontId="23" fillId="0" borderId="13" xfId="62" applyFont="1" applyBorder="1" applyAlignment="1" applyProtection="1">
      <alignment horizontal="right" vertical="center"/>
      <protection/>
    </xf>
    <xf numFmtId="0" fontId="23" fillId="0" borderId="14" xfId="62" applyFont="1" applyBorder="1" applyAlignment="1" applyProtection="1">
      <alignment horizontal="right" vertical="center"/>
      <protection/>
    </xf>
    <xf numFmtId="0" fontId="107" fillId="0" borderId="62" xfId="0" applyFont="1" applyBorder="1" applyAlignment="1">
      <alignment horizontal="center" vertical="center"/>
    </xf>
    <xf numFmtId="0" fontId="107" fillId="0" borderId="63" xfId="0" applyFont="1" applyBorder="1" applyAlignment="1">
      <alignment horizontal="center" vertical="center"/>
    </xf>
    <xf numFmtId="0" fontId="7" fillId="0" borderId="34" xfId="62" applyFont="1" applyBorder="1" applyAlignment="1" applyProtection="1">
      <alignment horizontal="left" vertical="center"/>
      <protection/>
    </xf>
    <xf numFmtId="0" fontId="7" fillId="0" borderId="17" xfId="62" applyFont="1" applyBorder="1" applyAlignment="1" applyProtection="1">
      <alignment horizontal="left" vertical="center"/>
      <protection/>
    </xf>
    <xf numFmtId="0" fontId="7" fillId="0" borderId="50" xfId="62" applyFont="1" applyBorder="1" applyAlignment="1" applyProtection="1">
      <alignment horizontal="left" vertical="center"/>
      <protection/>
    </xf>
    <xf numFmtId="0" fontId="10" fillId="0" borderId="10" xfId="62" applyFont="1" applyBorder="1" applyAlignment="1" applyProtection="1">
      <alignment horizontal="left" vertical="center"/>
      <protection/>
    </xf>
    <xf numFmtId="0" fontId="10" fillId="0" borderId="0" xfId="62" applyFont="1" applyBorder="1" applyAlignment="1" applyProtection="1">
      <alignment horizontal="left" vertical="center"/>
      <protection/>
    </xf>
    <xf numFmtId="0" fontId="10" fillId="0" borderId="11" xfId="62" applyFont="1" applyBorder="1" applyAlignment="1" applyProtection="1">
      <alignment horizontal="left" vertical="center"/>
      <protection/>
    </xf>
    <xf numFmtId="0" fontId="10" fillId="0" borderId="10" xfId="62" applyFont="1" applyBorder="1" applyAlignment="1" applyProtection="1">
      <alignment vertical="center"/>
      <protection/>
    </xf>
    <xf numFmtId="0" fontId="10" fillId="0" borderId="0" xfId="62" applyFont="1" applyBorder="1" applyAlignment="1" applyProtection="1">
      <alignment vertical="center"/>
      <protection/>
    </xf>
    <xf numFmtId="0" fontId="10" fillId="0" borderId="11" xfId="62" applyFont="1" applyBorder="1" applyAlignment="1" applyProtection="1">
      <alignment vertical="center"/>
      <protection/>
    </xf>
    <xf numFmtId="0" fontId="108" fillId="0" borderId="62" xfId="0" applyFont="1" applyBorder="1" applyAlignment="1">
      <alignment horizontal="center" vertical="center"/>
    </xf>
    <xf numFmtId="0" fontId="108" fillId="0" borderId="63" xfId="0" applyFont="1" applyBorder="1" applyAlignment="1">
      <alignment horizontal="center" vertical="center"/>
    </xf>
    <xf numFmtId="0" fontId="94" fillId="0" borderId="12" xfId="0" applyFont="1" applyBorder="1" applyAlignment="1">
      <alignment horizontal="center" vertical="center"/>
    </xf>
    <xf numFmtId="0" fontId="94" fillId="0" borderId="14" xfId="0" applyFont="1" applyBorder="1" applyAlignment="1">
      <alignment horizontal="center" vertical="center"/>
    </xf>
    <xf numFmtId="0" fontId="95" fillId="0" borderId="12" xfId="0" applyFont="1" applyBorder="1" applyAlignment="1">
      <alignment horizontal="center" vertical="center"/>
    </xf>
    <xf numFmtId="0" fontId="95" fillId="0" borderId="14" xfId="0" applyFont="1" applyBorder="1" applyAlignment="1">
      <alignment horizontal="center" vertical="center"/>
    </xf>
    <xf numFmtId="0" fontId="95" fillId="0" borderId="10" xfId="0" applyFont="1" applyBorder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37" fillId="0" borderId="47" xfId="0" applyFont="1" applyBorder="1" applyAlignment="1">
      <alignment horizontal="left"/>
    </xf>
    <xf numFmtId="0" fontId="37" fillId="0" borderId="29" xfId="0" applyFont="1" applyBorder="1" applyAlignment="1">
      <alignment horizontal="left"/>
    </xf>
    <xf numFmtId="0" fontId="37" fillId="0" borderId="64" xfId="0" applyFont="1" applyBorder="1" applyAlignment="1">
      <alignment horizontal="left"/>
    </xf>
    <xf numFmtId="0" fontId="39" fillId="0" borderId="47" xfId="0" applyFont="1" applyBorder="1" applyAlignment="1">
      <alignment horizontal="left"/>
    </xf>
    <xf numFmtId="0" fontId="39" fillId="0" borderId="64" xfId="0" applyFont="1" applyBorder="1" applyAlignment="1">
      <alignment horizontal="left"/>
    </xf>
    <xf numFmtId="0" fontId="39" fillId="0" borderId="65" xfId="0" applyFont="1" applyBorder="1" applyAlignment="1">
      <alignment horizontal="center"/>
    </xf>
    <xf numFmtId="0" fontId="39" fillId="0" borderId="46" xfId="0" applyFont="1" applyBorder="1" applyAlignment="1">
      <alignment horizontal="center"/>
    </xf>
    <xf numFmtId="0" fontId="28" fillId="0" borderId="66" xfId="0" applyFont="1" applyBorder="1" applyAlignment="1">
      <alignment horizontal="center"/>
    </xf>
    <xf numFmtId="0" fontId="28" fillId="0" borderId="67" xfId="0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50" xfId="0" applyFont="1" applyBorder="1" applyAlignment="1">
      <alignment horizontal="center"/>
    </xf>
    <xf numFmtId="0" fontId="29" fillId="0" borderId="44" xfId="0" applyFont="1" applyBorder="1" applyAlignment="1">
      <alignment horizontal="center"/>
    </xf>
    <xf numFmtId="0" fontId="29" fillId="0" borderId="45" xfId="0" applyFont="1" applyBorder="1" applyAlignment="1">
      <alignment horizontal="center"/>
    </xf>
    <xf numFmtId="0" fontId="30" fillId="0" borderId="68" xfId="0" applyFont="1" applyBorder="1" applyAlignment="1">
      <alignment horizontal="center"/>
    </xf>
    <xf numFmtId="0" fontId="30" fillId="0" borderId="69" xfId="0" applyFont="1" applyBorder="1" applyAlignment="1">
      <alignment horizontal="center"/>
    </xf>
    <xf numFmtId="9" fontId="34" fillId="0" borderId="28" xfId="0" applyNumberFormat="1" applyFont="1" applyBorder="1" applyAlignment="1">
      <alignment horizontal="center"/>
    </xf>
    <xf numFmtId="9" fontId="34" fillId="0" borderId="29" xfId="0" applyNumberFormat="1" applyFont="1" applyBorder="1" applyAlignment="1">
      <alignment horizontal="center"/>
    </xf>
    <xf numFmtId="9" fontId="34" fillId="0" borderId="30" xfId="0" applyNumberFormat="1" applyFont="1" applyBorder="1" applyAlignment="1">
      <alignment horizontal="center"/>
    </xf>
    <xf numFmtId="0" fontId="47" fillId="0" borderId="70" xfId="0" applyFont="1" applyBorder="1" applyAlignment="1">
      <alignment horizontal="center" vertical="center"/>
    </xf>
    <xf numFmtId="0" fontId="47" fillId="0" borderId="71" xfId="0" applyFont="1" applyBorder="1" applyAlignment="1">
      <alignment horizontal="center" vertical="center"/>
    </xf>
    <xf numFmtId="0" fontId="5" fillId="0" borderId="12" xfId="62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72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50" xfId="0" applyFont="1" applyBorder="1" applyAlignment="1">
      <alignment horizontal="center" vertical="center"/>
    </xf>
    <xf numFmtId="0" fontId="47" fillId="0" borderId="73" xfId="0" applyFont="1" applyBorder="1" applyAlignment="1">
      <alignment horizontal="center" vertical="center"/>
    </xf>
    <xf numFmtId="0" fontId="47" fillId="0" borderId="74" xfId="0" applyFont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4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5" fillId="0" borderId="46" xfId="62" applyFont="1" applyBorder="1" applyAlignment="1" applyProtection="1">
      <alignment horizontal="center" vertical="center"/>
      <protection/>
    </xf>
    <xf numFmtId="0" fontId="47" fillId="0" borderId="46" xfId="0" applyFont="1" applyBorder="1" applyAlignment="1">
      <alignment horizontal="center" vertical="center"/>
    </xf>
    <xf numFmtId="0" fontId="47" fillId="0" borderId="6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4" fillId="0" borderId="49" xfId="0" applyFont="1" applyBorder="1" applyAlignment="1">
      <alignment horizontal="center" vertical="center"/>
    </xf>
    <xf numFmtId="0" fontId="104" fillId="0" borderId="17" xfId="0" applyFont="1" applyBorder="1" applyAlignment="1">
      <alignment horizontal="center" vertical="center"/>
    </xf>
    <xf numFmtId="0" fontId="104" fillId="0" borderId="50" xfId="0" applyFont="1" applyBorder="1" applyAlignment="1">
      <alignment horizontal="center" vertical="center"/>
    </xf>
    <xf numFmtId="0" fontId="104" fillId="0" borderId="75" xfId="0" applyFont="1" applyBorder="1" applyAlignment="1">
      <alignment horizontal="center" vertical="center"/>
    </xf>
    <xf numFmtId="0" fontId="104" fillId="0" borderId="76" xfId="0" applyFont="1" applyBorder="1" applyAlignment="1">
      <alignment horizontal="center" vertical="center"/>
    </xf>
    <xf numFmtId="0" fontId="104" fillId="0" borderId="77" xfId="0" applyFont="1" applyBorder="1" applyAlignment="1">
      <alignment horizontal="center" vertical="center"/>
    </xf>
    <xf numFmtId="0" fontId="104" fillId="0" borderId="78" xfId="0" applyFont="1" applyBorder="1" applyAlignment="1">
      <alignment horizontal="center" vertical="center"/>
    </xf>
    <xf numFmtId="0" fontId="104" fillId="0" borderId="79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47" fillId="0" borderId="52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109" fillId="0" borderId="44" xfId="0" applyFont="1" applyBorder="1" applyAlignment="1">
      <alignment horizontal="center" vertical="center"/>
    </xf>
    <xf numFmtId="0" fontId="109" fillId="0" borderId="45" xfId="0" applyFont="1" applyBorder="1" applyAlignment="1">
      <alignment horizontal="center" vertical="center"/>
    </xf>
    <xf numFmtId="0" fontId="50" fillId="0" borderId="46" xfId="0" applyFont="1" applyBorder="1" applyAlignment="1">
      <alignment horizontal="center" vertical="center"/>
    </xf>
    <xf numFmtId="0" fontId="50" fillId="0" borderId="67" xfId="0" applyFont="1" applyBorder="1" applyAlignment="1">
      <alignment horizontal="center" vertical="center"/>
    </xf>
    <xf numFmtId="0" fontId="104" fillId="0" borderId="80" xfId="0" applyFont="1" applyBorder="1" applyAlignment="1">
      <alignment horizontal="center" vertical="center"/>
    </xf>
    <xf numFmtId="0" fontId="104" fillId="0" borderId="56" xfId="0" applyFont="1" applyBorder="1" applyAlignment="1">
      <alignment horizontal="center" vertical="center"/>
    </xf>
    <xf numFmtId="0" fontId="104" fillId="0" borderId="81" xfId="0" applyFont="1" applyBorder="1" applyAlignment="1">
      <alignment horizontal="center" vertical="center"/>
    </xf>
    <xf numFmtId="0" fontId="104" fillId="0" borderId="55" xfId="0" applyFont="1" applyBorder="1" applyAlignment="1">
      <alignment horizontal="center" vertical="center"/>
    </xf>
    <xf numFmtId="0" fontId="104" fillId="0" borderId="82" xfId="0" applyFont="1" applyBorder="1" applyAlignment="1">
      <alignment horizontal="center" vertical="center"/>
    </xf>
    <xf numFmtId="0" fontId="104" fillId="0" borderId="83" xfId="0" applyFont="1" applyBorder="1" applyAlignment="1">
      <alignment horizontal="center" vertical="center"/>
    </xf>
    <xf numFmtId="0" fontId="104" fillId="0" borderId="82" xfId="0" applyFont="1" applyBorder="1" applyAlignment="1">
      <alignment vertical="center"/>
    </xf>
    <xf numFmtId="0" fontId="104" fillId="0" borderId="83" xfId="0" applyFont="1" applyBorder="1" applyAlignment="1">
      <alignment vertical="center"/>
    </xf>
    <xf numFmtId="0" fontId="110" fillId="0" borderId="84" xfId="0" applyFont="1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4" xfId="0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11</xdr:row>
      <xdr:rowOff>0</xdr:rowOff>
    </xdr:from>
    <xdr:to>
      <xdr:col>1</xdr:col>
      <xdr:colOff>457200</xdr:colOff>
      <xdr:row>14</xdr:row>
      <xdr:rowOff>190500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647950"/>
          <a:ext cx="733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10</xdr:row>
      <xdr:rowOff>47625</xdr:rowOff>
    </xdr:from>
    <xdr:to>
      <xdr:col>0</xdr:col>
      <xdr:colOff>600075</xdr:colOff>
      <xdr:row>12</xdr:row>
      <xdr:rowOff>95250</xdr:rowOff>
    </xdr:to>
    <xdr:pic>
      <xdr:nvPicPr>
        <xdr:cNvPr id="2" name="Picture 1" descr="http://www.springmasters.com/disc-springs/images/xara-disc-springs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486025"/>
          <a:ext cx="571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11</xdr:row>
      <xdr:rowOff>0</xdr:rowOff>
    </xdr:from>
    <xdr:to>
      <xdr:col>4</xdr:col>
      <xdr:colOff>581025</xdr:colOff>
      <xdr:row>15</xdr:row>
      <xdr:rowOff>171450</xdr:rowOff>
    </xdr:to>
    <xdr:pic>
      <xdr:nvPicPr>
        <xdr:cNvPr id="3" name="Picture 1" descr="http://www.springmasters.com/disc-springs/images/xara-disc-springs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0" y="2647950"/>
          <a:ext cx="10477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29</xdr:row>
      <xdr:rowOff>38100</xdr:rowOff>
    </xdr:from>
    <xdr:to>
      <xdr:col>1</xdr:col>
      <xdr:colOff>333375</xdr:colOff>
      <xdr:row>31</xdr:row>
      <xdr:rowOff>161925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6467475"/>
          <a:ext cx="723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28</xdr:row>
      <xdr:rowOff>104775</xdr:rowOff>
    </xdr:from>
    <xdr:to>
      <xdr:col>4</xdr:col>
      <xdr:colOff>561975</xdr:colOff>
      <xdr:row>31</xdr:row>
      <xdr:rowOff>190500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71700" y="6324600"/>
          <a:ext cx="1047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11</xdr:row>
      <xdr:rowOff>142875</xdr:rowOff>
    </xdr:from>
    <xdr:to>
      <xdr:col>7</xdr:col>
      <xdr:colOff>333375</xdr:colOff>
      <xdr:row>15</xdr:row>
      <xdr:rowOff>19050</xdr:rowOff>
    </xdr:to>
    <xdr:pic>
      <xdr:nvPicPr>
        <xdr:cNvPr id="6" name="Picture 1" descr="Compression Spring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29100" y="2790825"/>
          <a:ext cx="628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2</xdr:col>
      <xdr:colOff>552450</xdr:colOff>
      <xdr:row>1</xdr:row>
      <xdr:rowOff>9525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9050"/>
          <a:ext cx="1971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31</xdr:row>
      <xdr:rowOff>85725</xdr:rowOff>
    </xdr:from>
    <xdr:to>
      <xdr:col>7</xdr:col>
      <xdr:colOff>600075</xdr:colOff>
      <xdr:row>39</xdr:row>
      <xdr:rowOff>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43300" y="6943725"/>
          <a:ext cx="15811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40</xdr:row>
      <xdr:rowOff>0</xdr:rowOff>
    </xdr:from>
    <xdr:to>
      <xdr:col>9</xdr:col>
      <xdr:colOff>161925</xdr:colOff>
      <xdr:row>42</xdr:row>
      <xdr:rowOff>133350</xdr:rowOff>
    </xdr:to>
    <xdr:pic>
      <xdr:nvPicPr>
        <xdr:cNvPr id="1" name="Picture 1" descr="bar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9067800"/>
          <a:ext cx="161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809625</xdr:colOff>
      <xdr:row>30</xdr:row>
      <xdr:rowOff>123825</xdr:rowOff>
    </xdr:from>
    <xdr:to>
      <xdr:col>7</xdr:col>
      <xdr:colOff>57150</xdr:colOff>
      <xdr:row>32</xdr:row>
      <xdr:rowOff>209550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6981825"/>
          <a:ext cx="2695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409575</xdr:colOff>
      <xdr:row>9</xdr:row>
      <xdr:rowOff>104775</xdr:rowOff>
    </xdr:from>
    <xdr:to>
      <xdr:col>10</xdr:col>
      <xdr:colOff>981075</xdr:colOff>
      <xdr:row>16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2562225"/>
          <a:ext cx="23717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19</xdr:row>
      <xdr:rowOff>66675</xdr:rowOff>
    </xdr:from>
    <xdr:to>
      <xdr:col>9</xdr:col>
      <xdr:colOff>171450</xdr:colOff>
      <xdr:row>21</xdr:row>
      <xdr:rowOff>161925</xdr:rowOff>
    </xdr:to>
    <xdr:pic>
      <xdr:nvPicPr>
        <xdr:cNvPr id="2" name="Picture 6" descr="http://www.swspring.co.kr/images/product2-5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5238750"/>
          <a:ext cx="1085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590550</xdr:colOff>
      <xdr:row>19</xdr:row>
      <xdr:rowOff>180975</xdr:rowOff>
    </xdr:from>
    <xdr:to>
      <xdr:col>10</xdr:col>
      <xdr:colOff>1028700</xdr:colOff>
      <xdr:row>21</xdr:row>
      <xdr:rowOff>209550</xdr:rowOff>
    </xdr:to>
    <xdr:pic>
      <xdr:nvPicPr>
        <xdr:cNvPr id="3" name="Picture 9" descr="http://www.swspring.co.kr/images/product2-7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05325" y="5353050"/>
          <a:ext cx="1038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24</xdr:row>
      <xdr:rowOff>228600</xdr:rowOff>
    </xdr:from>
    <xdr:to>
      <xdr:col>8</xdr:col>
      <xdr:colOff>561975</xdr:colOff>
      <xdr:row>26</xdr:row>
      <xdr:rowOff>123825</xdr:rowOff>
    </xdr:to>
    <xdr:pic>
      <xdr:nvPicPr>
        <xdr:cNvPr id="4" name="Picture 10" descr="http://www.swspring.co.kr/images/product2-7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0" y="6781800"/>
          <a:ext cx="9239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581025</xdr:colOff>
      <xdr:row>24</xdr:row>
      <xdr:rowOff>180975</xdr:rowOff>
    </xdr:from>
    <xdr:to>
      <xdr:col>10</xdr:col>
      <xdr:colOff>1019175</xdr:colOff>
      <xdr:row>26</xdr:row>
      <xdr:rowOff>85725</xdr:rowOff>
    </xdr:to>
    <xdr:pic>
      <xdr:nvPicPr>
        <xdr:cNvPr id="5" name="Picture 11" descr="http://www.swspring.co.kr/images/product2-8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95800" y="6734175"/>
          <a:ext cx="1038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0</xdr:row>
      <xdr:rowOff>28575</xdr:rowOff>
    </xdr:from>
    <xdr:to>
      <xdr:col>10</xdr:col>
      <xdr:colOff>733425</xdr:colOff>
      <xdr:row>1</xdr:row>
      <xdr:rowOff>219075</xdr:rowOff>
    </xdr:to>
    <xdr:pic>
      <xdr:nvPicPr>
        <xdr:cNvPr id="6" name="Picture 5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0" y="28575"/>
          <a:ext cx="2295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070-8281-9540%20%20e-mail:spring@narospring.co.kr" TargetMode="External" /><Relationship Id="rId2" Type="http://schemas.openxmlformats.org/officeDocument/2006/relationships/hyperlink" Target="http://www.narospring.co.kr/" TargetMode="External" /><Relationship Id="rId3" Type="http://schemas.openxmlformats.org/officeDocument/2006/relationships/hyperlink" Target="mailto:spring@narospring.co.kr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arospring.co.kr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tel:031-354-0775FAX:031-354-9953%20email:spring@narospring.co.kr" TargetMode="External" /><Relationship Id="rId2" Type="http://schemas.openxmlformats.org/officeDocument/2006/relationships/hyperlink" Target="mailto:spring@narospring.co.kr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="106" zoomScaleNormal="106" zoomScalePageLayoutView="0" workbookViewId="0" topLeftCell="A22">
      <selection activeCell="J36" sqref="J36"/>
    </sheetView>
  </sheetViews>
  <sheetFormatPr defaultColWidth="9.140625" defaultRowHeight="15"/>
  <cols>
    <col min="2" max="2" width="12.140625" style="0" customWidth="1"/>
    <col min="3" max="3" width="9.421875" style="0" customWidth="1"/>
    <col min="5" max="5" width="11.57421875" style="0" customWidth="1"/>
    <col min="6" max="6" width="7.28125" style="0" customWidth="1"/>
    <col min="8" max="8" width="11.00390625" style="0" customWidth="1"/>
  </cols>
  <sheetData>
    <row r="1" spans="1:8" ht="31.5" customHeight="1">
      <c r="A1" s="200" t="s">
        <v>31</v>
      </c>
      <c r="B1" s="201"/>
      <c r="C1" s="201"/>
      <c r="D1" s="201"/>
      <c r="E1" s="201"/>
      <c r="F1" s="201"/>
      <c r="G1" s="201"/>
      <c r="H1" s="202"/>
    </row>
    <row r="2" spans="1:8" ht="18" customHeight="1">
      <c r="A2" s="191" t="s">
        <v>33</v>
      </c>
      <c r="B2" s="192"/>
      <c r="C2" s="192"/>
      <c r="D2" s="192"/>
      <c r="E2" s="192"/>
      <c r="F2" s="192"/>
      <c r="G2" s="192"/>
      <c r="H2" s="193"/>
    </row>
    <row r="3" spans="1:8" ht="17.25" customHeight="1">
      <c r="A3" s="203" t="s">
        <v>30</v>
      </c>
      <c r="B3" s="204"/>
      <c r="C3" s="204"/>
      <c r="D3" s="204"/>
      <c r="E3" s="204"/>
      <c r="F3" s="204"/>
      <c r="G3" s="204"/>
      <c r="H3" s="205"/>
    </row>
    <row r="4" spans="1:8" ht="17.25" customHeight="1" thickBot="1">
      <c r="A4" s="206" t="s">
        <v>32</v>
      </c>
      <c r="B4" s="207"/>
      <c r="C4" s="207"/>
      <c r="D4" s="207"/>
      <c r="E4" s="207"/>
      <c r="F4" s="207"/>
      <c r="G4" s="207"/>
      <c r="H4" s="208"/>
    </row>
    <row r="5" spans="1:8" ht="15.75" customHeight="1">
      <c r="A5" s="211" t="s">
        <v>25</v>
      </c>
      <c r="B5" s="212"/>
      <c r="C5" s="212"/>
      <c r="D5" s="212"/>
      <c r="E5" s="212"/>
      <c r="F5" s="212"/>
      <c r="G5" s="212"/>
      <c r="H5" s="213"/>
    </row>
    <row r="6" spans="1:11" ht="17.25" customHeight="1">
      <c r="A6" s="214" t="s">
        <v>19</v>
      </c>
      <c r="B6" s="215"/>
      <c r="C6" s="215"/>
      <c r="D6" s="215"/>
      <c r="E6" s="215"/>
      <c r="F6" s="215"/>
      <c r="G6" s="215"/>
      <c r="H6" s="216"/>
      <c r="K6" s="7"/>
    </row>
    <row r="7" spans="1:8" ht="17.25" customHeight="1">
      <c r="A7" s="217" t="s">
        <v>29</v>
      </c>
      <c r="B7" s="218"/>
      <c r="C7" s="218"/>
      <c r="D7" s="218"/>
      <c r="E7" s="218"/>
      <c r="F7" s="218"/>
      <c r="G7" s="218"/>
      <c r="H7" s="219"/>
    </row>
    <row r="8" spans="1:8" ht="19.5" customHeight="1">
      <c r="A8" s="15" t="s">
        <v>0</v>
      </c>
      <c r="B8" s="16"/>
      <c r="C8" s="16"/>
      <c r="D8" s="16"/>
      <c r="E8" s="16"/>
      <c r="F8" s="16"/>
      <c r="G8" s="16"/>
      <c r="H8" s="23"/>
    </row>
    <row r="9" spans="1:12" ht="17.25" thickBot="1">
      <c r="A9" s="17" t="s">
        <v>20</v>
      </c>
      <c r="B9" s="18"/>
      <c r="C9" s="19"/>
      <c r="D9" s="18"/>
      <c r="E9" s="18"/>
      <c r="F9" s="19"/>
      <c r="G9" s="19"/>
      <c r="H9" s="20"/>
      <c r="L9" s="7"/>
    </row>
    <row r="10" spans="1:11" ht="21" thickBot="1">
      <c r="A10" s="209" t="s">
        <v>1</v>
      </c>
      <c r="B10" s="210"/>
      <c r="C10" s="22"/>
      <c r="D10" s="220" t="s">
        <v>2</v>
      </c>
      <c r="E10" s="221"/>
      <c r="F10" s="22"/>
      <c r="G10" s="220" t="s">
        <v>3</v>
      </c>
      <c r="H10" s="221"/>
      <c r="K10" t="s">
        <v>27</v>
      </c>
    </row>
    <row r="11" spans="1:8" ht="16.5">
      <c r="A11" s="2"/>
      <c r="B11" s="3"/>
      <c r="C11" s="1"/>
      <c r="D11" s="2"/>
      <c r="E11" s="3"/>
      <c r="F11" s="1"/>
      <c r="G11" s="2"/>
      <c r="H11" s="3"/>
    </row>
    <row r="12" spans="1:8" ht="16.5">
      <c r="A12" s="2"/>
      <c r="B12" s="3"/>
      <c r="C12" s="1"/>
      <c r="D12" s="2"/>
      <c r="E12" s="3"/>
      <c r="F12" s="1"/>
      <c r="G12" s="2"/>
      <c r="H12" s="3"/>
    </row>
    <row r="13" spans="1:8" ht="16.5">
      <c r="A13" s="2"/>
      <c r="B13" s="3"/>
      <c r="C13" s="1"/>
      <c r="D13" s="2"/>
      <c r="E13" s="3"/>
      <c r="F13" s="1"/>
      <c r="G13" s="2"/>
      <c r="H13" s="3"/>
    </row>
    <row r="14" spans="1:8" ht="16.5">
      <c r="A14" s="2"/>
      <c r="B14" s="3"/>
      <c r="C14" s="1"/>
      <c r="D14" s="2"/>
      <c r="E14" s="3"/>
      <c r="F14" s="1"/>
      <c r="G14" s="2"/>
      <c r="H14" s="3"/>
    </row>
    <row r="15" spans="1:8" ht="16.5">
      <c r="A15" s="2"/>
      <c r="B15" s="3"/>
      <c r="C15" s="1"/>
      <c r="D15" s="2"/>
      <c r="E15" s="3"/>
      <c r="F15" s="1"/>
      <c r="G15" s="2"/>
      <c r="H15" s="3"/>
    </row>
    <row r="16" spans="1:8" ht="16.5">
      <c r="A16" s="2"/>
      <c r="B16" s="3"/>
      <c r="C16" s="1"/>
      <c r="D16" s="2"/>
      <c r="E16" s="3"/>
      <c r="F16" s="1"/>
      <c r="G16" s="2"/>
      <c r="H16" s="3"/>
    </row>
    <row r="17" spans="1:8" ht="16.5">
      <c r="A17" s="8"/>
      <c r="B17" s="9"/>
      <c r="C17" s="1"/>
      <c r="D17" s="2"/>
      <c r="E17" s="3"/>
      <c r="F17" s="1"/>
      <c r="G17" s="2"/>
      <c r="H17" s="3"/>
    </row>
    <row r="18" spans="1:11" ht="16.5">
      <c r="A18" s="196" t="s">
        <v>4</v>
      </c>
      <c r="B18" s="197"/>
      <c r="C18" s="10"/>
      <c r="D18" s="196" t="s">
        <v>4</v>
      </c>
      <c r="E18" s="197"/>
      <c r="F18" s="10"/>
      <c r="G18" s="196" t="s">
        <v>4</v>
      </c>
      <c r="H18" s="197"/>
      <c r="K18" s="190"/>
    </row>
    <row r="19" spans="1:11" ht="16.5">
      <c r="A19" s="198" t="s">
        <v>5</v>
      </c>
      <c r="B19" s="199"/>
      <c r="C19" s="10"/>
      <c r="D19" s="198" t="s">
        <v>6</v>
      </c>
      <c r="E19" s="199"/>
      <c r="F19" s="10"/>
      <c r="G19" s="198" t="s">
        <v>193</v>
      </c>
      <c r="H19" s="199"/>
      <c r="K19" s="190"/>
    </row>
    <row r="20" spans="1:11" ht="16.5">
      <c r="A20" s="198" t="s">
        <v>8</v>
      </c>
      <c r="B20" s="199"/>
      <c r="C20" s="10"/>
      <c r="D20" s="198" t="s">
        <v>9</v>
      </c>
      <c r="E20" s="199"/>
      <c r="F20" s="10"/>
      <c r="G20" s="198" t="s">
        <v>10</v>
      </c>
      <c r="H20" s="199"/>
      <c r="K20" s="190"/>
    </row>
    <row r="21" spans="1:8" ht="16.5">
      <c r="A21" s="198" t="s">
        <v>9</v>
      </c>
      <c r="B21" s="199"/>
      <c r="C21" s="10"/>
      <c r="D21" s="198" t="s">
        <v>11</v>
      </c>
      <c r="E21" s="199"/>
      <c r="F21" s="10"/>
      <c r="G21" s="198" t="s">
        <v>12</v>
      </c>
      <c r="H21" s="199"/>
    </row>
    <row r="22" spans="1:8" ht="16.5">
      <c r="A22" s="198" t="s">
        <v>13</v>
      </c>
      <c r="B22" s="199"/>
      <c r="C22" s="10"/>
      <c r="D22" s="198" t="s">
        <v>14</v>
      </c>
      <c r="E22" s="199"/>
      <c r="F22" s="10"/>
      <c r="G22" s="198" t="s">
        <v>14</v>
      </c>
      <c r="H22" s="199"/>
    </row>
    <row r="23" spans="1:8" ht="16.5">
      <c r="A23" s="198" t="s">
        <v>15</v>
      </c>
      <c r="B23" s="199"/>
      <c r="C23" s="10"/>
      <c r="D23" s="11"/>
      <c r="E23" s="12"/>
      <c r="F23" s="10"/>
      <c r="G23" s="198" t="s">
        <v>8</v>
      </c>
      <c r="H23" s="199"/>
    </row>
    <row r="24" spans="1:8" ht="16.5">
      <c r="A24" s="198" t="s">
        <v>16</v>
      </c>
      <c r="B24" s="199"/>
      <c r="C24" s="10"/>
      <c r="D24" s="11"/>
      <c r="E24" s="12"/>
      <c r="F24" s="10"/>
      <c r="G24" s="198" t="s">
        <v>17</v>
      </c>
      <c r="H24" s="199"/>
    </row>
    <row r="25" spans="1:8" ht="16.5">
      <c r="A25" s="198" t="s">
        <v>24</v>
      </c>
      <c r="B25" s="199"/>
      <c r="C25" s="10"/>
      <c r="D25" s="11"/>
      <c r="E25" s="12"/>
      <c r="F25" s="10"/>
      <c r="G25" s="198" t="s">
        <v>18</v>
      </c>
      <c r="H25" s="199"/>
    </row>
    <row r="26" spans="1:8" ht="17.25" thickBot="1">
      <c r="A26" s="222" t="s">
        <v>192</v>
      </c>
      <c r="B26" s="223"/>
      <c r="C26" s="10"/>
      <c r="D26" s="13"/>
      <c r="E26" s="14"/>
      <c r="F26" s="10"/>
      <c r="G26" s="224" t="s">
        <v>24</v>
      </c>
      <c r="H26" s="225"/>
    </row>
    <row r="27" spans="1:8" ht="6" customHeight="1" thickBot="1">
      <c r="A27" s="2"/>
      <c r="B27" s="1"/>
      <c r="C27" s="1"/>
      <c r="D27" s="1"/>
      <c r="E27" s="1"/>
      <c r="F27" s="1"/>
      <c r="G27" s="1"/>
      <c r="H27" s="3"/>
    </row>
    <row r="28" spans="1:8" ht="27" thickBot="1">
      <c r="A28" s="220" t="s">
        <v>21</v>
      </c>
      <c r="B28" s="221"/>
      <c r="C28" s="21"/>
      <c r="D28" s="220" t="s">
        <v>22</v>
      </c>
      <c r="E28" s="221"/>
      <c r="F28" s="1"/>
      <c r="G28" s="309" t="s">
        <v>197</v>
      </c>
      <c r="H28" s="310"/>
    </row>
    <row r="29" spans="1:8" ht="16.5">
      <c r="A29" s="2"/>
      <c r="B29" s="3"/>
      <c r="C29" s="1"/>
      <c r="D29" s="2"/>
      <c r="E29" s="3"/>
      <c r="F29" s="1"/>
      <c r="G29" s="1"/>
      <c r="H29" s="3"/>
    </row>
    <row r="30" spans="1:10" ht="17.25" thickBot="1">
      <c r="A30" s="2"/>
      <c r="B30" s="3"/>
      <c r="C30" s="1"/>
      <c r="D30" s="2"/>
      <c r="E30" s="3"/>
      <c r="F30" s="1"/>
      <c r="G30" s="10" t="s">
        <v>196</v>
      </c>
      <c r="H30" s="12"/>
      <c r="J30" s="311"/>
    </row>
    <row r="31" spans="1:8" ht="16.5">
      <c r="A31" s="2"/>
      <c r="B31" s="3"/>
      <c r="C31" s="1"/>
      <c r="D31" s="2"/>
      <c r="E31" s="3"/>
      <c r="F31" s="1"/>
      <c r="G31" s="10" t="s">
        <v>196</v>
      </c>
      <c r="H31" s="12"/>
    </row>
    <row r="32" spans="1:8" ht="16.5">
      <c r="A32" s="2"/>
      <c r="B32" s="3"/>
      <c r="C32" s="1"/>
      <c r="D32" s="2"/>
      <c r="E32" s="3"/>
      <c r="F32" s="1"/>
      <c r="G32" s="10" t="s">
        <v>196</v>
      </c>
      <c r="H32" s="12"/>
    </row>
    <row r="33" spans="1:12" ht="16.5">
      <c r="A33" s="2"/>
      <c r="B33" s="3"/>
      <c r="C33" s="1"/>
      <c r="D33" s="2"/>
      <c r="E33" s="3"/>
      <c r="F33" s="1"/>
      <c r="G33" s="1"/>
      <c r="H33" s="3"/>
      <c r="L33" t="s">
        <v>27</v>
      </c>
    </row>
    <row r="34" spans="1:8" ht="16.5">
      <c r="A34" s="196" t="s">
        <v>4</v>
      </c>
      <c r="B34" s="197"/>
      <c r="C34" s="1"/>
      <c r="D34" s="196" t="s">
        <v>4</v>
      </c>
      <c r="E34" s="197"/>
      <c r="F34" s="1"/>
      <c r="G34" s="25" t="s">
        <v>196</v>
      </c>
      <c r="H34" s="3"/>
    </row>
    <row r="35" spans="1:8" ht="16.5">
      <c r="A35" s="226" t="s">
        <v>7</v>
      </c>
      <c r="B35" s="227"/>
      <c r="C35" s="1"/>
      <c r="D35" s="226" t="s">
        <v>7</v>
      </c>
      <c r="E35" s="227"/>
      <c r="F35" s="1"/>
      <c r="G35" s="24" t="s">
        <v>196</v>
      </c>
      <c r="H35" s="3"/>
    </row>
    <row r="36" spans="1:8" ht="16.5">
      <c r="A36" s="226" t="s">
        <v>10</v>
      </c>
      <c r="B36" s="227"/>
      <c r="C36" s="1"/>
      <c r="D36" s="226" t="s">
        <v>10</v>
      </c>
      <c r="E36" s="227"/>
      <c r="F36" s="1"/>
      <c r="G36" s="30" t="s">
        <v>196</v>
      </c>
      <c r="H36" s="3"/>
    </row>
    <row r="37" spans="1:8" ht="16.5">
      <c r="A37" s="226" t="s">
        <v>12</v>
      </c>
      <c r="B37" s="227"/>
      <c r="C37" s="1"/>
      <c r="D37" s="226" t="s">
        <v>12</v>
      </c>
      <c r="E37" s="227"/>
      <c r="F37" s="1"/>
      <c r="G37" s="1"/>
      <c r="H37" s="3"/>
    </row>
    <row r="38" spans="1:8" ht="16.5">
      <c r="A38" s="226" t="s">
        <v>14</v>
      </c>
      <c r="B38" s="227"/>
      <c r="C38" s="1"/>
      <c r="D38" s="226" t="s">
        <v>14</v>
      </c>
      <c r="E38" s="227"/>
      <c r="F38" s="1"/>
      <c r="G38" s="1"/>
      <c r="H38" s="3"/>
    </row>
    <row r="39" spans="1:8" ht="16.5">
      <c r="A39" s="226" t="s">
        <v>8</v>
      </c>
      <c r="B39" s="227"/>
      <c r="C39" s="1"/>
      <c r="D39" s="226" t="s">
        <v>8</v>
      </c>
      <c r="E39" s="227"/>
      <c r="F39" s="1"/>
      <c r="G39" s="1"/>
      <c r="H39" s="3"/>
    </row>
    <row r="40" spans="1:8" ht="16.5">
      <c r="A40" s="226" t="s">
        <v>17</v>
      </c>
      <c r="B40" s="227"/>
      <c r="C40" s="1"/>
      <c r="D40" s="226" t="s">
        <v>17</v>
      </c>
      <c r="E40" s="227"/>
      <c r="F40" s="1"/>
      <c r="G40" s="1"/>
      <c r="H40" s="3"/>
    </row>
    <row r="41" spans="1:8" ht="16.5">
      <c r="A41" s="226" t="s">
        <v>18</v>
      </c>
      <c r="B41" s="227"/>
      <c r="C41" s="1"/>
      <c r="D41" s="226" t="s">
        <v>18</v>
      </c>
      <c r="E41" s="227"/>
      <c r="F41" s="1"/>
      <c r="G41" s="1"/>
      <c r="H41" s="3"/>
    </row>
    <row r="42" spans="1:8" ht="17.25" thickBot="1">
      <c r="A42" s="224" t="s">
        <v>24</v>
      </c>
      <c r="B42" s="225"/>
      <c r="C42" s="5"/>
      <c r="D42" s="224" t="s">
        <v>24</v>
      </c>
      <c r="E42" s="225"/>
      <c r="F42" s="5"/>
      <c r="G42" s="5"/>
      <c r="H42" s="6"/>
    </row>
    <row r="43" spans="1:8" ht="15" customHeight="1">
      <c r="A43" s="26" t="s">
        <v>23</v>
      </c>
      <c r="B43" s="1"/>
      <c r="C43" s="1"/>
      <c r="D43" s="1"/>
      <c r="E43" s="1"/>
      <c r="F43" s="1"/>
      <c r="G43" s="1"/>
      <c r="H43" s="3"/>
    </row>
    <row r="44" spans="1:8" ht="16.5">
      <c r="A44" s="2" t="s">
        <v>26</v>
      </c>
      <c r="B44" s="1" t="s">
        <v>28</v>
      </c>
      <c r="C44" s="1"/>
      <c r="D44" s="1"/>
      <c r="E44" s="1"/>
      <c r="F44" s="1"/>
      <c r="G44" s="1"/>
      <c r="H44" s="3"/>
    </row>
    <row r="45" spans="1:8" ht="17.25" thickBot="1">
      <c r="A45" s="4"/>
      <c r="B45" s="5"/>
      <c r="C45" s="5"/>
      <c r="D45" s="5"/>
      <c r="E45" s="5"/>
      <c r="F45" s="5"/>
      <c r="G45" s="5"/>
      <c r="H45" s="6"/>
    </row>
    <row r="53" spans="3:10" ht="16.5">
      <c r="C53" s="194"/>
      <c r="D53" s="194"/>
      <c r="E53" s="194"/>
      <c r="F53" s="194"/>
      <c r="G53" s="194"/>
      <c r="H53" s="194"/>
      <c r="I53" s="194"/>
      <c r="J53" s="194"/>
    </row>
    <row r="54" spans="3:10" ht="16.5">
      <c r="C54" s="194"/>
      <c r="D54" s="194"/>
      <c r="E54" s="194"/>
      <c r="F54" s="194"/>
      <c r="G54" s="194"/>
      <c r="H54" s="194"/>
      <c r="I54" s="194"/>
      <c r="J54" s="194"/>
    </row>
    <row r="55" spans="3:10" ht="16.5">
      <c r="C55" s="195"/>
      <c r="D55" s="195"/>
      <c r="E55" s="195"/>
      <c r="F55" s="195"/>
      <c r="G55" s="195"/>
      <c r="H55" s="195"/>
      <c r="I55" s="195"/>
      <c r="J55" s="195"/>
    </row>
    <row r="56" spans="3:10" ht="16.5">
      <c r="C56" s="27"/>
      <c r="D56" s="28"/>
      <c r="E56" s="28"/>
      <c r="F56" s="28"/>
      <c r="G56" s="28"/>
      <c r="H56" s="28"/>
      <c r="I56" s="28"/>
      <c r="J56" s="28"/>
    </row>
    <row r="57" spans="3:10" ht="16.5">
      <c r="C57" s="28"/>
      <c r="D57" s="27"/>
      <c r="E57" s="27"/>
      <c r="F57" s="27"/>
      <c r="G57" s="27"/>
      <c r="H57" s="27"/>
      <c r="I57" s="27"/>
      <c r="J57" s="27"/>
    </row>
    <row r="59" ht="16.5">
      <c r="C59" s="29"/>
    </row>
    <row r="60" ht="16.5">
      <c r="C60" s="29"/>
    </row>
    <row r="61" ht="16.5">
      <c r="C61" s="29"/>
    </row>
    <row r="62" ht="16.5">
      <c r="C62" s="29"/>
    </row>
    <row r="63" ht="16.5">
      <c r="C63" s="29"/>
    </row>
  </sheetData>
  <sheetProtection/>
  <mergeCells count="57">
    <mergeCell ref="A41:B41"/>
    <mergeCell ref="A42:B42"/>
    <mergeCell ref="D35:E35"/>
    <mergeCell ref="D36:E36"/>
    <mergeCell ref="D37:E37"/>
    <mergeCell ref="D38:E38"/>
    <mergeCell ref="D39:E39"/>
    <mergeCell ref="D40:E40"/>
    <mergeCell ref="D41:E41"/>
    <mergeCell ref="D42:E42"/>
    <mergeCell ref="A35:B35"/>
    <mergeCell ref="A36:B36"/>
    <mergeCell ref="A37:B37"/>
    <mergeCell ref="A38:B38"/>
    <mergeCell ref="A39:B39"/>
    <mergeCell ref="A40:B40"/>
    <mergeCell ref="G22:H22"/>
    <mergeCell ref="G23:H23"/>
    <mergeCell ref="G24:H24"/>
    <mergeCell ref="G25:H25"/>
    <mergeCell ref="G26:H26"/>
    <mergeCell ref="D28:E28"/>
    <mergeCell ref="A24:B24"/>
    <mergeCell ref="A25:B25"/>
    <mergeCell ref="D22:E22"/>
    <mergeCell ref="A23:B23"/>
    <mergeCell ref="A26:B26"/>
    <mergeCell ref="A19:B19"/>
    <mergeCell ref="A20:B20"/>
    <mergeCell ref="A21:B21"/>
    <mergeCell ref="A22:B22"/>
    <mergeCell ref="A28:B28"/>
    <mergeCell ref="A1:H1"/>
    <mergeCell ref="A3:H3"/>
    <mergeCell ref="A4:H4"/>
    <mergeCell ref="A10:B10"/>
    <mergeCell ref="A5:H5"/>
    <mergeCell ref="A6:H6"/>
    <mergeCell ref="A7:H7"/>
    <mergeCell ref="D10:E10"/>
    <mergeCell ref="G10:H10"/>
    <mergeCell ref="K18:K20"/>
    <mergeCell ref="A2:H2"/>
    <mergeCell ref="C53:J53"/>
    <mergeCell ref="C54:J54"/>
    <mergeCell ref="C55:J55"/>
    <mergeCell ref="G18:H18"/>
    <mergeCell ref="G19:H19"/>
    <mergeCell ref="G20:H20"/>
    <mergeCell ref="G21:H21"/>
    <mergeCell ref="A18:B18"/>
    <mergeCell ref="D18:E18"/>
    <mergeCell ref="D19:E19"/>
    <mergeCell ref="D20:E20"/>
    <mergeCell ref="D21:E21"/>
    <mergeCell ref="A34:B34"/>
    <mergeCell ref="D34:E34"/>
  </mergeCells>
  <hyperlinks>
    <hyperlink ref="A4" r:id="rId1" display="TEL:070-8281-9540  e-mail:spring@narospring.co.kr"/>
    <hyperlink ref="G34" r:id="rId2" display="www.narospring.co.kr"/>
    <hyperlink ref="G36" r:id="rId3" display="spring@narospring.co.kr"/>
  </hyperlinks>
  <printOptions/>
  <pageMargins left="0.7086614173228347" right="0.7086614173228347" top="0.35433070866141736" bottom="0.35433070866141736" header="0.31496062992125984" footer="0.31496062992125984"/>
  <pageSetup horizontalDpi="300" verticalDpi="3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95" zoomScaleNormal="95" zoomScalePageLayoutView="0" workbookViewId="0" topLeftCell="A1">
      <selection activeCell="L18" sqref="L18"/>
    </sheetView>
  </sheetViews>
  <sheetFormatPr defaultColWidth="9.140625" defaultRowHeight="15"/>
  <cols>
    <col min="1" max="1" width="19.421875" style="32" customWidth="1"/>
    <col min="2" max="2" width="12.00390625" style="32" customWidth="1"/>
    <col min="3" max="3" width="15.7109375" style="32" customWidth="1"/>
    <col min="4" max="16384" width="9.00390625" style="32" customWidth="1"/>
  </cols>
  <sheetData>
    <row r="1" spans="1:8" ht="18" customHeight="1">
      <c r="A1" s="238" t="s">
        <v>109</v>
      </c>
      <c r="B1" s="239"/>
      <c r="C1" s="239"/>
      <c r="D1" s="239"/>
      <c r="E1" s="239"/>
      <c r="F1" s="239"/>
      <c r="G1" s="240"/>
      <c r="H1" s="31"/>
    </row>
    <row r="2" spans="1:8" ht="18" customHeight="1">
      <c r="A2" s="33" t="s">
        <v>34</v>
      </c>
      <c r="B2" s="241" t="s">
        <v>35</v>
      </c>
      <c r="C2" s="241"/>
      <c r="D2" s="241"/>
      <c r="E2" s="241"/>
      <c r="F2" s="241"/>
      <c r="G2" s="242"/>
      <c r="H2" s="34"/>
    </row>
    <row r="3" spans="1:8" ht="18" customHeight="1">
      <c r="A3" s="33" t="s">
        <v>36</v>
      </c>
      <c r="B3" s="241" t="s">
        <v>37</v>
      </c>
      <c r="C3" s="241"/>
      <c r="D3" s="241"/>
      <c r="E3" s="241"/>
      <c r="F3" s="241"/>
      <c r="G3" s="242"/>
      <c r="H3" s="34"/>
    </row>
    <row r="4" spans="1:8" ht="18" customHeight="1">
      <c r="A4" s="35" t="s">
        <v>38</v>
      </c>
      <c r="B4" s="243" t="s">
        <v>191</v>
      </c>
      <c r="C4" s="243"/>
      <c r="D4" s="243"/>
      <c r="E4" s="243"/>
      <c r="F4" s="243"/>
      <c r="G4" s="244"/>
      <c r="H4" s="36"/>
    </row>
    <row r="5" spans="1:8" ht="18" customHeight="1">
      <c r="A5" s="37" t="s">
        <v>39</v>
      </c>
      <c r="B5" s="38" t="s">
        <v>40</v>
      </c>
      <c r="C5" s="39" t="s">
        <v>41</v>
      </c>
      <c r="D5" s="39" t="s">
        <v>42</v>
      </c>
      <c r="E5" s="38" t="s">
        <v>43</v>
      </c>
      <c r="F5" s="40"/>
      <c r="G5" s="41"/>
      <c r="H5" s="42"/>
    </row>
    <row r="6" spans="1:10" ht="18" customHeight="1">
      <c r="A6" s="43"/>
      <c r="B6" s="44">
        <v>8</v>
      </c>
      <c r="C6" s="45">
        <v>8</v>
      </c>
      <c r="D6" s="46"/>
      <c r="E6" s="47" t="s">
        <v>44</v>
      </c>
      <c r="F6" s="48"/>
      <c r="G6" s="49"/>
      <c r="H6" s="34"/>
      <c r="J6" s="32" t="s">
        <v>185</v>
      </c>
    </row>
    <row r="7" spans="1:10" ht="18" customHeight="1">
      <c r="A7" s="43" t="s">
        <v>45</v>
      </c>
      <c r="B7" s="44" t="s">
        <v>46</v>
      </c>
      <c r="C7" s="97">
        <v>7200</v>
      </c>
      <c r="D7" s="46" t="s">
        <v>47</v>
      </c>
      <c r="E7" s="47"/>
      <c r="F7" s="48" t="s">
        <v>44</v>
      </c>
      <c r="G7" s="49"/>
      <c r="H7" s="34"/>
      <c r="J7" s="32" t="s">
        <v>186</v>
      </c>
    </row>
    <row r="8" spans="1:10" ht="18" customHeight="1">
      <c r="A8" s="43" t="s">
        <v>48</v>
      </c>
      <c r="B8" s="44" t="s">
        <v>49</v>
      </c>
      <c r="C8" s="97">
        <v>2</v>
      </c>
      <c r="D8" s="46" t="s">
        <v>50</v>
      </c>
      <c r="E8" s="47"/>
      <c r="F8" s="48"/>
      <c r="G8" s="49"/>
      <c r="H8" s="34"/>
      <c r="J8" s="32" t="s">
        <v>187</v>
      </c>
    </row>
    <row r="9" spans="1:10" ht="18" customHeight="1">
      <c r="A9" s="43" t="s">
        <v>51</v>
      </c>
      <c r="B9" s="44" t="s">
        <v>52</v>
      </c>
      <c r="C9" s="45">
        <f>C10+C8</f>
        <v>10</v>
      </c>
      <c r="D9" s="46" t="s">
        <v>50</v>
      </c>
      <c r="E9" s="47"/>
      <c r="F9" s="48"/>
      <c r="G9" s="49"/>
      <c r="H9" s="34"/>
      <c r="J9" s="32" t="s">
        <v>188</v>
      </c>
    </row>
    <row r="10" spans="1:10" ht="18" customHeight="1">
      <c r="A10" s="43" t="s">
        <v>53</v>
      </c>
      <c r="B10" s="44" t="s">
        <v>54</v>
      </c>
      <c r="C10" s="97">
        <v>8</v>
      </c>
      <c r="D10" s="46" t="s">
        <v>50</v>
      </c>
      <c r="E10" s="47"/>
      <c r="F10" s="48"/>
      <c r="G10" s="49"/>
      <c r="H10" s="34"/>
      <c r="J10" s="32" t="s">
        <v>189</v>
      </c>
    </row>
    <row r="11" spans="1:10" ht="18" customHeight="1">
      <c r="A11" s="43" t="s">
        <v>55</v>
      </c>
      <c r="B11" s="44" t="s">
        <v>56</v>
      </c>
      <c r="C11" s="50">
        <f>C10-C8</f>
        <v>6</v>
      </c>
      <c r="D11" s="46" t="s">
        <v>50</v>
      </c>
      <c r="E11" s="47"/>
      <c r="F11" s="51"/>
      <c r="G11" s="49"/>
      <c r="H11" s="34"/>
      <c r="J11" s="32" t="s">
        <v>190</v>
      </c>
    </row>
    <row r="12" spans="1:8" ht="18" customHeight="1">
      <c r="A12" s="43" t="s">
        <v>57</v>
      </c>
      <c r="B12" s="44" t="s">
        <v>58</v>
      </c>
      <c r="C12" s="52">
        <v>8</v>
      </c>
      <c r="D12" s="46">
        <v>0</v>
      </c>
      <c r="E12" s="47"/>
      <c r="F12" s="51"/>
      <c r="G12" s="49"/>
      <c r="H12" s="34"/>
    </row>
    <row r="13" spans="1:9" ht="18" customHeight="1">
      <c r="A13" s="43" t="s">
        <v>59</v>
      </c>
      <c r="B13" s="44" t="s">
        <v>60</v>
      </c>
      <c r="C13" s="98">
        <v>6</v>
      </c>
      <c r="D13" s="46"/>
      <c r="E13" s="46"/>
      <c r="F13" s="51"/>
      <c r="G13" s="49"/>
      <c r="H13" s="34"/>
      <c r="I13" s="32" t="s">
        <v>44</v>
      </c>
    </row>
    <row r="14" spans="1:11" ht="18" customHeight="1">
      <c r="A14" s="43" t="s">
        <v>61</v>
      </c>
      <c r="B14" s="44" t="s">
        <v>62</v>
      </c>
      <c r="C14" s="97">
        <v>20</v>
      </c>
      <c r="D14" s="46" t="s">
        <v>63</v>
      </c>
      <c r="E14" s="47"/>
      <c r="F14" s="51"/>
      <c r="G14" s="49"/>
      <c r="H14" s="34"/>
      <c r="K14" s="32" t="s">
        <v>44</v>
      </c>
    </row>
    <row r="15" spans="1:8" ht="18" customHeight="1">
      <c r="A15" s="43" t="s">
        <v>64</v>
      </c>
      <c r="B15" s="44" t="s">
        <v>65</v>
      </c>
      <c r="C15" s="99">
        <v>4</v>
      </c>
      <c r="D15" s="46" t="s">
        <v>50</v>
      </c>
      <c r="E15" s="245" t="s">
        <v>66</v>
      </c>
      <c r="F15" s="246"/>
      <c r="G15" s="246"/>
      <c r="H15" s="247"/>
    </row>
    <row r="16" spans="1:12" ht="18" customHeight="1">
      <c r="A16" s="43" t="s">
        <v>67</v>
      </c>
      <c r="B16" s="44" t="s">
        <v>68</v>
      </c>
      <c r="C16" s="45">
        <f>(C12-0.5)*C8</f>
        <v>15</v>
      </c>
      <c r="D16" s="46" t="s">
        <v>50</v>
      </c>
      <c r="E16" s="46"/>
      <c r="F16" s="51"/>
      <c r="G16" s="49"/>
      <c r="H16" s="34"/>
      <c r="K16" s="32" t="s">
        <v>44</v>
      </c>
      <c r="L16" s="32" t="s">
        <v>198</v>
      </c>
    </row>
    <row r="17" spans="1:11" ht="18" customHeight="1">
      <c r="A17" s="43" t="s">
        <v>69</v>
      </c>
      <c r="B17" s="44" t="s">
        <v>70</v>
      </c>
      <c r="C17" s="53">
        <f>(C14-(2*C8))/C13</f>
        <v>2.6666666666666665</v>
      </c>
      <c r="D17" s="54" t="s">
        <v>71</v>
      </c>
      <c r="E17" s="55"/>
      <c r="F17" s="55"/>
      <c r="G17" s="55"/>
      <c r="H17" s="56">
        <f>C10/2</f>
        <v>4</v>
      </c>
      <c r="I17" s="57" t="s">
        <v>44</v>
      </c>
      <c r="K17" s="32" t="s">
        <v>112</v>
      </c>
    </row>
    <row r="18" spans="1:8" ht="18" customHeight="1">
      <c r="A18" s="43" t="s">
        <v>72</v>
      </c>
      <c r="B18" s="44" t="s">
        <v>44</v>
      </c>
      <c r="C18" s="45">
        <f>C14-C16</f>
        <v>5</v>
      </c>
      <c r="D18" s="46" t="s">
        <v>50</v>
      </c>
      <c r="E18" s="46"/>
      <c r="F18" s="51"/>
      <c r="G18" s="49"/>
      <c r="H18" s="34"/>
    </row>
    <row r="19" spans="1:8" ht="18" customHeight="1">
      <c r="A19" s="100" t="s">
        <v>110</v>
      </c>
      <c r="B19" s="44" t="s">
        <v>73</v>
      </c>
      <c r="C19" s="58">
        <f>C22*C15</f>
        <v>18.75</v>
      </c>
      <c r="D19" s="46" t="s">
        <v>47</v>
      </c>
      <c r="E19" s="47" t="s">
        <v>44</v>
      </c>
      <c r="F19" s="51"/>
      <c r="G19" s="49"/>
      <c r="H19" s="34"/>
    </row>
    <row r="20" spans="1:9" ht="18" customHeight="1">
      <c r="A20" s="43" t="s">
        <v>74</v>
      </c>
      <c r="B20" s="44" t="s">
        <v>75</v>
      </c>
      <c r="C20" s="59">
        <f>C22*E20</f>
        <v>34.6875</v>
      </c>
      <c r="D20" s="46">
        <f>0.8*C14</f>
        <v>16</v>
      </c>
      <c r="E20" s="47">
        <v>7.4</v>
      </c>
      <c r="F20" s="51"/>
      <c r="G20" s="49"/>
      <c r="H20" s="34"/>
      <c r="I20" s="32" t="s">
        <v>76</v>
      </c>
    </row>
    <row r="21" spans="1:9" ht="18" customHeight="1">
      <c r="A21" s="43" t="s">
        <v>77</v>
      </c>
      <c r="B21" s="44" t="s">
        <v>78</v>
      </c>
      <c r="C21" s="59">
        <f>C22*E21</f>
        <v>9.375</v>
      </c>
      <c r="D21" s="46">
        <f>1.2*C16</f>
        <v>18</v>
      </c>
      <c r="E21" s="47">
        <f>C14-D21</f>
        <v>2</v>
      </c>
      <c r="F21" s="51" t="s">
        <v>44</v>
      </c>
      <c r="G21" s="49"/>
      <c r="H21" s="34"/>
      <c r="I21" s="32" t="s">
        <v>79</v>
      </c>
    </row>
    <row r="22" spans="1:10" ht="18" customHeight="1">
      <c r="A22" s="100" t="s">
        <v>111</v>
      </c>
      <c r="B22" s="44" t="s">
        <v>80</v>
      </c>
      <c r="C22" s="60">
        <f>(C7*C8^4)/(C6*C13*C10^3)</f>
        <v>4.6875</v>
      </c>
      <c r="D22" s="46" t="s">
        <v>81</v>
      </c>
      <c r="E22" s="46"/>
      <c r="F22" s="51"/>
      <c r="G22" s="49"/>
      <c r="H22" s="34"/>
      <c r="J22" s="61"/>
    </row>
    <row r="23" spans="1:12" ht="18" customHeight="1">
      <c r="A23" s="43" t="s">
        <v>82</v>
      </c>
      <c r="B23" s="44" t="s">
        <v>83</v>
      </c>
      <c r="C23" s="59">
        <f>C10/C8</f>
        <v>4</v>
      </c>
      <c r="D23" s="237" t="s">
        <v>84</v>
      </c>
      <c r="E23" s="237"/>
      <c r="F23" s="51"/>
      <c r="G23" s="49"/>
      <c r="H23" s="34"/>
      <c r="L23" s="62"/>
    </row>
    <row r="24" spans="1:8" ht="18" customHeight="1">
      <c r="A24" s="43" t="s">
        <v>85</v>
      </c>
      <c r="B24" s="44" t="s">
        <v>86</v>
      </c>
      <c r="C24" s="59">
        <f>((4*C23-1)/(4*C23-4))+(0.615/C23)</f>
        <v>1.40375</v>
      </c>
      <c r="D24" s="46" t="s">
        <v>47</v>
      </c>
      <c r="E24" s="46"/>
      <c r="F24" s="51"/>
      <c r="G24" s="49"/>
      <c r="H24" s="34"/>
    </row>
    <row r="25" spans="1:8" ht="18" customHeight="1">
      <c r="A25" s="43" t="s">
        <v>87</v>
      </c>
      <c r="B25" s="44" t="s">
        <v>88</v>
      </c>
      <c r="C25" s="59">
        <f>C14/C10</f>
        <v>2.5</v>
      </c>
      <c r="D25" s="63"/>
      <c r="E25" s="64" t="s">
        <v>89</v>
      </c>
      <c r="F25" s="51"/>
      <c r="G25" s="49"/>
      <c r="H25" s="34"/>
    </row>
    <row r="26" spans="1:8" ht="18" customHeight="1">
      <c r="A26" s="65" t="s">
        <v>90</v>
      </c>
      <c r="B26" s="66" t="s">
        <v>91</v>
      </c>
      <c r="C26" s="67">
        <f>((C6*C10*C19)/(3.14*C8^3))*C24</f>
        <v>67.05812101910827</v>
      </c>
      <c r="D26" s="46" t="s">
        <v>47</v>
      </c>
      <c r="E26" s="68"/>
      <c r="F26" s="69"/>
      <c r="G26" s="70"/>
      <c r="H26" s="34"/>
    </row>
    <row r="27" spans="1:8" ht="18" customHeight="1">
      <c r="A27" s="65" t="s">
        <v>92</v>
      </c>
      <c r="B27" s="71" t="s">
        <v>93</v>
      </c>
      <c r="C27" s="67">
        <f>(C24*C6*C10*C21)/(3.14*C8^3)</f>
        <v>33.52906050955414</v>
      </c>
      <c r="D27" s="46"/>
      <c r="E27" s="68"/>
      <c r="F27" s="69"/>
      <c r="G27" s="70"/>
      <c r="H27" s="34"/>
    </row>
    <row r="28" spans="1:8" ht="18" customHeight="1">
      <c r="A28" s="65" t="s">
        <v>94</v>
      </c>
      <c r="B28" s="66"/>
      <c r="C28" s="67">
        <f>C27/140</f>
        <v>0.23949328935395817</v>
      </c>
      <c r="D28" s="46"/>
      <c r="E28" s="68"/>
      <c r="F28" s="69"/>
      <c r="G28" s="70"/>
      <c r="H28" s="34"/>
    </row>
    <row r="29" spans="1:8" ht="18" customHeight="1">
      <c r="A29" s="65" t="s">
        <v>95</v>
      </c>
      <c r="B29" s="66"/>
      <c r="C29" s="67">
        <f>((C6*C10*C19)/(3.14*C8^3))*C22</f>
        <v>223.92515923566876</v>
      </c>
      <c r="D29" s="46" t="s">
        <v>47</v>
      </c>
      <c r="E29" s="68"/>
      <c r="F29" s="69"/>
      <c r="G29" s="70"/>
      <c r="H29" s="34"/>
    </row>
    <row r="30" spans="1:8" ht="18" customHeight="1" thickBot="1">
      <c r="A30" s="72" t="s">
        <v>96</v>
      </c>
      <c r="B30" s="66" t="s">
        <v>44</v>
      </c>
      <c r="C30" s="67">
        <f>(1.1414*(C22/C19))</f>
        <v>0.28535</v>
      </c>
      <c r="D30" s="73" t="s">
        <v>97</v>
      </c>
      <c r="E30" s="68"/>
      <c r="F30" s="69"/>
      <c r="G30" s="70"/>
      <c r="H30" s="74"/>
    </row>
    <row r="31" spans="1:8" ht="18" customHeight="1">
      <c r="A31" s="75" t="s">
        <v>98</v>
      </c>
      <c r="B31" s="76" t="s">
        <v>99</v>
      </c>
      <c r="C31" s="77" t="s">
        <v>100</v>
      </c>
      <c r="D31" s="78"/>
      <c r="E31" s="79"/>
      <c r="F31" s="80"/>
      <c r="G31" s="81"/>
      <c r="H31" s="31"/>
    </row>
    <row r="32" spans="1:8" ht="18" customHeight="1">
      <c r="A32" s="228" t="s">
        <v>108</v>
      </c>
      <c r="B32" s="229"/>
      <c r="C32" s="230"/>
      <c r="D32" s="82"/>
      <c r="E32" s="82"/>
      <c r="F32" s="82"/>
      <c r="G32" s="63"/>
      <c r="H32" s="34"/>
    </row>
    <row r="33" spans="1:8" ht="18" customHeight="1">
      <c r="A33" s="231" t="s">
        <v>183</v>
      </c>
      <c r="B33" s="232"/>
      <c r="C33" s="83" t="s">
        <v>44</v>
      </c>
      <c r="D33" s="82"/>
      <c r="E33" s="82"/>
      <c r="F33" s="82"/>
      <c r="G33" s="63"/>
      <c r="H33" s="34"/>
    </row>
    <row r="34" spans="1:8" ht="18" customHeight="1">
      <c r="A34" s="84" t="s">
        <v>184</v>
      </c>
      <c r="B34" s="63"/>
      <c r="C34" s="82"/>
      <c r="D34" s="82"/>
      <c r="E34" s="82"/>
      <c r="F34" s="82"/>
      <c r="G34" s="63"/>
      <c r="H34" s="34"/>
    </row>
    <row r="35" spans="1:8" ht="18" customHeight="1">
      <c r="A35" s="85" t="s">
        <v>101</v>
      </c>
      <c r="B35" s="86"/>
      <c r="C35" s="86"/>
      <c r="D35" s="86"/>
      <c r="E35" s="87"/>
      <c r="F35" s="87"/>
      <c r="G35" s="63"/>
      <c r="H35" s="88"/>
    </row>
    <row r="36" spans="1:8" ht="18" customHeight="1">
      <c r="A36" s="85" t="s">
        <v>102</v>
      </c>
      <c r="B36" s="86"/>
      <c r="C36" s="86"/>
      <c r="D36" s="86"/>
      <c r="E36" s="89" t="s">
        <v>103</v>
      </c>
      <c r="F36" s="89" t="s">
        <v>104</v>
      </c>
      <c r="G36" s="90"/>
      <c r="H36" s="91" t="s">
        <v>105</v>
      </c>
    </row>
    <row r="37" spans="1:8" ht="18" customHeight="1">
      <c r="A37" s="92" t="s">
        <v>106</v>
      </c>
      <c r="B37" s="86"/>
      <c r="C37" s="86"/>
      <c r="D37" s="86"/>
      <c r="E37" s="233"/>
      <c r="F37" s="233"/>
      <c r="G37" s="93"/>
      <c r="H37" s="235"/>
    </row>
    <row r="38" spans="1:8" ht="18" customHeight="1" thickBot="1">
      <c r="A38" s="94" t="s">
        <v>107</v>
      </c>
      <c r="B38" s="95"/>
      <c r="C38" s="95"/>
      <c r="D38" s="95"/>
      <c r="E38" s="234"/>
      <c r="F38" s="234"/>
      <c r="G38" s="96"/>
      <c r="H38" s="236"/>
    </row>
    <row r="42" ht="16.5"/>
  </sheetData>
  <sheetProtection/>
  <mergeCells count="11">
    <mergeCell ref="D23:E23"/>
    <mergeCell ref="A1:G1"/>
    <mergeCell ref="B2:G2"/>
    <mergeCell ref="B3:G3"/>
    <mergeCell ref="B4:G4"/>
    <mergeCell ref="E15:H15"/>
    <mergeCell ref="A32:C32"/>
    <mergeCell ref="A33:B33"/>
    <mergeCell ref="E37:E38"/>
    <mergeCell ref="F37:F38"/>
    <mergeCell ref="H37:H38"/>
  </mergeCells>
  <hyperlinks>
    <hyperlink ref="A37" r:id="rId1" display="http://www.narospring.co.kr"/>
  </hyperlinks>
  <printOptions/>
  <pageMargins left="0.7" right="0.7" top="0.75" bottom="0.75" header="0.3" footer="0.3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I37" sqref="I37"/>
    </sheetView>
  </sheetViews>
  <sheetFormatPr defaultColWidth="9.140625" defaultRowHeight="15"/>
  <cols>
    <col min="1" max="1" width="12.00390625" style="132" customWidth="1"/>
    <col min="2" max="2" width="5.57421875" style="132" customWidth="1"/>
    <col min="3" max="3" width="5.140625" style="181" customWidth="1"/>
    <col min="4" max="4" width="6.28125" style="132" customWidth="1"/>
    <col min="5" max="5" width="5.140625" style="132" customWidth="1"/>
    <col min="6" max="6" width="6.00390625" style="181" customWidth="1"/>
    <col min="7" max="7" width="0.5625" style="132" customWidth="1"/>
    <col min="8" max="10" width="9.00390625" style="132" customWidth="1"/>
    <col min="11" max="11" width="21.7109375" style="132" customWidth="1"/>
    <col min="12" max="16384" width="9.00390625" style="132" customWidth="1"/>
  </cols>
  <sheetData>
    <row r="1" spans="1:11" ht="33.75" thickBot="1">
      <c r="A1" s="253" t="s">
        <v>170</v>
      </c>
      <c r="B1" s="254"/>
      <c r="C1" s="254"/>
      <c r="D1" s="254"/>
      <c r="E1" s="254"/>
      <c r="F1" s="255"/>
      <c r="G1" s="131"/>
      <c r="H1" s="256" t="s">
        <v>171</v>
      </c>
      <c r="I1" s="257"/>
      <c r="J1" s="257"/>
      <c r="K1" s="258"/>
    </row>
    <row r="2" spans="1:11" ht="21.75" customHeight="1">
      <c r="A2" s="101" t="s">
        <v>172</v>
      </c>
      <c r="B2" s="259" t="s">
        <v>175</v>
      </c>
      <c r="C2" s="259"/>
      <c r="D2" s="259"/>
      <c r="E2" s="259"/>
      <c r="F2" s="260"/>
      <c r="G2" s="136"/>
      <c r="H2" s="133" t="s">
        <v>171</v>
      </c>
      <c r="I2" s="134"/>
      <c r="J2" s="134"/>
      <c r="K2" s="135"/>
    </row>
    <row r="3" spans="1:11" ht="21.75" customHeight="1">
      <c r="A3" s="102" t="s">
        <v>113</v>
      </c>
      <c r="B3" s="261"/>
      <c r="C3" s="261"/>
      <c r="D3" s="261"/>
      <c r="E3" s="261"/>
      <c r="F3" s="262"/>
      <c r="G3" s="136"/>
      <c r="H3" s="263" t="s">
        <v>173</v>
      </c>
      <c r="I3" s="264"/>
      <c r="J3" s="264"/>
      <c r="K3" s="265"/>
    </row>
    <row r="4" spans="1:11" ht="21.75" customHeight="1" thickBot="1">
      <c r="A4" s="103" t="s">
        <v>114</v>
      </c>
      <c r="B4" s="248"/>
      <c r="C4" s="248"/>
      <c r="D4" s="248"/>
      <c r="E4" s="248"/>
      <c r="F4" s="249"/>
      <c r="G4" s="136"/>
      <c r="H4" s="250" t="s">
        <v>181</v>
      </c>
      <c r="I4" s="251"/>
      <c r="J4" s="251"/>
      <c r="K4" s="252"/>
    </row>
    <row r="5" spans="1:11" ht="21.75" customHeight="1">
      <c r="A5" s="102" t="s">
        <v>115</v>
      </c>
      <c r="B5" s="261" t="s">
        <v>165</v>
      </c>
      <c r="C5" s="261"/>
      <c r="D5" s="261"/>
      <c r="E5" s="261"/>
      <c r="F5" s="262"/>
      <c r="G5" s="136"/>
      <c r="H5" s="266" t="s">
        <v>116</v>
      </c>
      <c r="I5" s="267"/>
      <c r="J5" s="267"/>
      <c r="K5" s="268"/>
    </row>
    <row r="6" spans="1:14" ht="21.75" customHeight="1">
      <c r="A6" s="103" t="s">
        <v>117</v>
      </c>
      <c r="B6" s="248" t="s">
        <v>27</v>
      </c>
      <c r="C6" s="248"/>
      <c r="D6" s="248"/>
      <c r="E6" s="248"/>
      <c r="F6" s="249"/>
      <c r="G6" s="136"/>
      <c r="H6" s="269" t="s">
        <v>118</v>
      </c>
      <c r="I6" s="270"/>
      <c r="J6" s="270"/>
      <c r="K6" s="271"/>
      <c r="N6" s="132" t="s">
        <v>35</v>
      </c>
    </row>
    <row r="7" spans="1:11" ht="21.75" customHeight="1">
      <c r="A7" s="102" t="s">
        <v>119</v>
      </c>
      <c r="B7" s="261" t="s">
        <v>182</v>
      </c>
      <c r="C7" s="261"/>
      <c r="D7" s="261"/>
      <c r="E7" s="261"/>
      <c r="F7" s="262"/>
      <c r="G7" s="136"/>
      <c r="H7" s="272"/>
      <c r="I7" s="273"/>
      <c r="J7" s="273"/>
      <c r="K7" s="274"/>
    </row>
    <row r="8" spans="1:11" ht="21.75" customHeight="1" thickBot="1">
      <c r="A8" s="104" t="s">
        <v>120</v>
      </c>
      <c r="B8" s="277" t="s">
        <v>166</v>
      </c>
      <c r="C8" s="278"/>
      <c r="D8" s="278"/>
      <c r="E8" s="278"/>
      <c r="F8" s="279"/>
      <c r="G8" s="136"/>
      <c r="H8" s="280"/>
      <c r="I8" s="251"/>
      <c r="J8" s="251"/>
      <c r="K8" s="252"/>
    </row>
    <row r="9" spans="1:11" ht="7.5" customHeight="1" thickBot="1">
      <c r="A9" s="137"/>
      <c r="B9" s="138"/>
      <c r="C9" s="139"/>
      <c r="D9" s="138"/>
      <c r="E9" s="138"/>
      <c r="F9" s="139"/>
      <c r="G9" s="134"/>
      <c r="H9" s="134"/>
      <c r="I9" s="134"/>
      <c r="J9" s="134"/>
      <c r="K9" s="135"/>
    </row>
    <row r="10" spans="1:11" ht="21.75" customHeight="1">
      <c r="A10" s="105" t="s">
        <v>121</v>
      </c>
      <c r="B10" s="281" t="s">
        <v>167</v>
      </c>
      <c r="C10" s="282"/>
      <c r="D10" s="282"/>
      <c r="E10" s="282"/>
      <c r="F10" s="283"/>
      <c r="G10" s="134"/>
      <c r="H10" s="141"/>
      <c r="I10" s="142"/>
      <c r="J10" s="142"/>
      <c r="K10" s="143"/>
    </row>
    <row r="11" spans="1:11" ht="21.75" customHeight="1" thickBot="1">
      <c r="A11" s="106" t="s">
        <v>122</v>
      </c>
      <c r="B11" s="284" t="s">
        <v>168</v>
      </c>
      <c r="C11" s="285"/>
      <c r="D11" s="285"/>
      <c r="E11" s="285"/>
      <c r="F11" s="286"/>
      <c r="G11" s="134"/>
      <c r="H11" s="133"/>
      <c r="I11" s="134"/>
      <c r="J11" s="134"/>
      <c r="K11" s="135"/>
    </row>
    <row r="12" spans="1:11" ht="18.75" thickBot="1">
      <c r="A12" s="275" t="s">
        <v>123</v>
      </c>
      <c r="B12" s="276"/>
      <c r="C12" s="276"/>
      <c r="D12" s="276"/>
      <c r="E12" s="276"/>
      <c r="F12" s="276"/>
      <c r="G12" s="134"/>
      <c r="H12" s="133"/>
      <c r="I12" s="134"/>
      <c r="J12" s="134"/>
      <c r="K12" s="135"/>
    </row>
    <row r="13" spans="1:11" ht="21.75" customHeight="1">
      <c r="A13" s="107" t="s">
        <v>124</v>
      </c>
      <c r="B13" s="287" t="s">
        <v>169</v>
      </c>
      <c r="C13" s="288"/>
      <c r="D13" s="144" t="s">
        <v>125</v>
      </c>
      <c r="E13" s="145"/>
      <c r="F13" s="146"/>
      <c r="G13" s="134"/>
      <c r="H13" s="133"/>
      <c r="I13" s="134"/>
      <c r="J13" s="134"/>
      <c r="K13" s="135"/>
    </row>
    <row r="14" spans="1:11" ht="21.75" customHeight="1">
      <c r="A14" s="108" t="s">
        <v>126</v>
      </c>
      <c r="B14" s="147">
        <v>2</v>
      </c>
      <c r="C14" s="148" t="s">
        <v>127</v>
      </c>
      <c r="D14" s="149" t="s">
        <v>128</v>
      </c>
      <c r="E14" s="150">
        <v>0.05</v>
      </c>
      <c r="F14" s="151" t="s">
        <v>127</v>
      </c>
      <c r="G14" s="134"/>
      <c r="H14" s="133"/>
      <c r="I14" s="134"/>
      <c r="J14" s="134"/>
      <c r="K14" s="135"/>
    </row>
    <row r="15" spans="1:11" ht="21.75" customHeight="1">
      <c r="A15" s="109" t="s">
        <v>129</v>
      </c>
      <c r="B15" s="152">
        <v>10</v>
      </c>
      <c r="C15" s="139" t="s">
        <v>127</v>
      </c>
      <c r="D15" s="153" t="s">
        <v>128</v>
      </c>
      <c r="E15" s="138">
        <v>0.1</v>
      </c>
      <c r="F15" s="154" t="s">
        <v>127</v>
      </c>
      <c r="G15" s="134"/>
      <c r="H15" s="133"/>
      <c r="I15" s="134"/>
      <c r="J15" s="134"/>
      <c r="K15" s="135"/>
    </row>
    <row r="16" spans="1:11" ht="21.75" customHeight="1">
      <c r="A16" s="108" t="s">
        <v>130</v>
      </c>
      <c r="B16" s="155">
        <v>8</v>
      </c>
      <c r="C16" s="148" t="s">
        <v>127</v>
      </c>
      <c r="D16" s="149" t="s">
        <v>128</v>
      </c>
      <c r="E16" s="150">
        <v>0.1</v>
      </c>
      <c r="F16" s="151" t="s">
        <v>127</v>
      </c>
      <c r="G16" s="134"/>
      <c r="H16" s="133"/>
      <c r="I16" s="134"/>
      <c r="J16" s="134"/>
      <c r="K16" s="135"/>
    </row>
    <row r="17" spans="1:11" ht="21.75" customHeight="1">
      <c r="A17" s="108" t="s">
        <v>131</v>
      </c>
      <c r="B17" s="147">
        <v>6</v>
      </c>
      <c r="C17" s="148" t="s">
        <v>127</v>
      </c>
      <c r="D17" s="149" t="s">
        <v>128</v>
      </c>
      <c r="E17" s="150">
        <v>0.1</v>
      </c>
      <c r="F17" s="151" t="s">
        <v>127</v>
      </c>
      <c r="G17" s="134"/>
      <c r="H17" s="133"/>
      <c r="I17" s="134"/>
      <c r="J17" s="134"/>
      <c r="K17" s="135"/>
    </row>
    <row r="18" spans="1:11" ht="21.75" customHeight="1" thickBot="1">
      <c r="A18" s="110" t="s">
        <v>132</v>
      </c>
      <c r="B18" s="156">
        <v>20</v>
      </c>
      <c r="C18" s="157" t="s">
        <v>127</v>
      </c>
      <c r="D18" s="158" t="s">
        <v>128</v>
      </c>
      <c r="E18" s="159">
        <v>0.2</v>
      </c>
      <c r="F18" s="160" t="s">
        <v>127</v>
      </c>
      <c r="G18" s="134"/>
      <c r="H18" s="133"/>
      <c r="I18" s="134"/>
      <c r="J18" s="134"/>
      <c r="K18" s="135"/>
    </row>
    <row r="19" spans="1:11" ht="21" customHeight="1" thickBot="1">
      <c r="A19" s="289" t="s">
        <v>133</v>
      </c>
      <c r="B19" s="290"/>
      <c r="C19" s="290"/>
      <c r="D19" s="290"/>
      <c r="E19" s="290"/>
      <c r="F19" s="290"/>
      <c r="G19" s="134"/>
      <c r="H19" s="133"/>
      <c r="I19" s="134"/>
      <c r="J19" s="134"/>
      <c r="K19" s="135"/>
    </row>
    <row r="20" spans="1:11" ht="21.75" customHeight="1">
      <c r="A20" s="107" t="s">
        <v>134</v>
      </c>
      <c r="B20" s="182">
        <v>6</v>
      </c>
      <c r="C20" s="111"/>
      <c r="D20" s="291" t="s">
        <v>135</v>
      </c>
      <c r="E20" s="292"/>
      <c r="F20" s="293"/>
      <c r="G20" s="134"/>
      <c r="H20" s="133"/>
      <c r="I20" s="134"/>
      <c r="J20" s="134"/>
      <c r="K20" s="135"/>
    </row>
    <row r="21" spans="1:13" ht="21.75" customHeight="1">
      <c r="A21" s="112" t="s">
        <v>136</v>
      </c>
      <c r="B21" s="183">
        <v>4</v>
      </c>
      <c r="C21" s="113"/>
      <c r="D21" s="114" t="s">
        <v>137</v>
      </c>
      <c r="E21" s="186" t="s">
        <v>176</v>
      </c>
      <c r="F21" s="115" t="s">
        <v>138</v>
      </c>
      <c r="G21" s="134"/>
      <c r="H21" s="133"/>
      <c r="I21" s="134"/>
      <c r="J21" s="134"/>
      <c r="K21" s="135"/>
      <c r="M21" s="132" t="s">
        <v>31</v>
      </c>
    </row>
    <row r="22" spans="1:13" ht="21.75" customHeight="1">
      <c r="A22" s="116" t="s">
        <v>139</v>
      </c>
      <c r="B22" s="184">
        <v>2.7</v>
      </c>
      <c r="C22" s="117"/>
      <c r="D22" s="294" t="s">
        <v>140</v>
      </c>
      <c r="E22" s="295"/>
      <c r="F22" s="296"/>
      <c r="G22" s="134"/>
      <c r="H22" s="133"/>
      <c r="I22" s="134"/>
      <c r="J22" s="134"/>
      <c r="K22" s="135"/>
      <c r="M22" s="132" t="s">
        <v>31</v>
      </c>
    </row>
    <row r="23" spans="1:11" ht="21.75" customHeight="1">
      <c r="A23" s="112" t="s">
        <v>141</v>
      </c>
      <c r="B23" s="183"/>
      <c r="C23" s="118" t="s">
        <v>142</v>
      </c>
      <c r="D23" s="119" t="s">
        <v>143</v>
      </c>
      <c r="E23" s="297" t="s">
        <v>177</v>
      </c>
      <c r="F23" s="298"/>
      <c r="G23" s="134"/>
      <c r="H23" s="133"/>
      <c r="I23" s="134"/>
      <c r="J23" s="134"/>
      <c r="K23" s="135"/>
    </row>
    <row r="24" spans="1:11" ht="21.75" customHeight="1" thickBot="1">
      <c r="A24" s="120" t="s">
        <v>144</v>
      </c>
      <c r="B24" s="185"/>
      <c r="C24" s="121" t="s">
        <v>145</v>
      </c>
      <c r="D24" s="122" t="s">
        <v>146</v>
      </c>
      <c r="E24" s="299" t="s">
        <v>147</v>
      </c>
      <c r="F24" s="300"/>
      <c r="G24" s="134"/>
      <c r="H24" s="188" t="s">
        <v>148</v>
      </c>
      <c r="I24" s="134"/>
      <c r="K24" s="134" t="s">
        <v>149</v>
      </c>
    </row>
    <row r="25" spans="1:11" ht="18.75" thickBot="1">
      <c r="A25" s="275" t="s">
        <v>150</v>
      </c>
      <c r="B25" s="276"/>
      <c r="C25" s="276"/>
      <c r="D25" s="276"/>
      <c r="E25" s="276"/>
      <c r="F25" s="276"/>
      <c r="G25" s="138"/>
      <c r="H25" s="137"/>
      <c r="I25" s="138"/>
      <c r="J25" s="138"/>
      <c r="K25" s="161"/>
    </row>
    <row r="26" spans="1:13" ht="21.75" customHeight="1">
      <c r="A26" s="123" t="s">
        <v>151</v>
      </c>
      <c r="B26" s="140">
        <v>4.68</v>
      </c>
      <c r="C26" s="145" t="s">
        <v>152</v>
      </c>
      <c r="D26" s="162" t="s">
        <v>128</v>
      </c>
      <c r="E26" s="145"/>
      <c r="F26" s="163" t="s">
        <v>153</v>
      </c>
      <c r="G26" s="138"/>
      <c r="H26" s="137"/>
      <c r="I26" s="138"/>
      <c r="J26" s="138"/>
      <c r="K26" s="161"/>
      <c r="M26" s="132" t="s">
        <v>31</v>
      </c>
    </row>
    <row r="27" spans="1:13" ht="21.75" customHeight="1">
      <c r="A27" s="124" t="s">
        <v>154</v>
      </c>
      <c r="B27" s="147">
        <v>17</v>
      </c>
      <c r="C27" s="164" t="s">
        <v>178</v>
      </c>
      <c r="D27" s="301" t="s">
        <v>155</v>
      </c>
      <c r="E27" s="303">
        <v>14</v>
      </c>
      <c r="F27" s="305" t="s">
        <v>156</v>
      </c>
      <c r="G27" s="138"/>
      <c r="H27" s="137"/>
      <c r="I27" s="138"/>
      <c r="J27" s="138"/>
      <c r="K27" s="161"/>
      <c r="M27" s="132" t="s">
        <v>31</v>
      </c>
    </row>
    <row r="28" spans="1:11" ht="21.75" customHeight="1">
      <c r="A28" s="125" t="s">
        <v>157</v>
      </c>
      <c r="B28" s="166">
        <v>3</v>
      </c>
      <c r="C28" s="165" t="s">
        <v>178</v>
      </c>
      <c r="D28" s="302"/>
      <c r="E28" s="304"/>
      <c r="F28" s="306"/>
      <c r="G28" s="138"/>
      <c r="H28" s="188" t="s">
        <v>143</v>
      </c>
      <c r="I28" s="138"/>
      <c r="K28" s="134" t="s">
        <v>158</v>
      </c>
    </row>
    <row r="29" spans="1:11" ht="21.75" customHeight="1">
      <c r="A29" s="126" t="s">
        <v>159</v>
      </c>
      <c r="B29" s="152"/>
      <c r="C29" s="139"/>
      <c r="D29" s="301" t="s">
        <v>160</v>
      </c>
      <c r="E29" s="303"/>
      <c r="F29" s="307" t="s">
        <v>161</v>
      </c>
      <c r="G29" s="138"/>
      <c r="H29" s="137"/>
      <c r="I29" s="138"/>
      <c r="J29" s="138"/>
      <c r="K29" s="161"/>
    </row>
    <row r="30" spans="1:11" ht="21.75" customHeight="1">
      <c r="A30" s="127" t="s">
        <v>162</v>
      </c>
      <c r="B30" s="147"/>
      <c r="C30" s="164"/>
      <c r="D30" s="302"/>
      <c r="E30" s="304"/>
      <c r="F30" s="308"/>
      <c r="G30" s="128"/>
      <c r="H30" s="137"/>
      <c r="I30" s="138"/>
      <c r="J30" s="138"/>
      <c r="K30" s="161"/>
    </row>
    <row r="31" spans="1:11" ht="21.75" customHeight="1" thickBot="1">
      <c r="A31" s="129" t="s">
        <v>163</v>
      </c>
      <c r="B31" s="189">
        <v>15</v>
      </c>
      <c r="C31" s="157" t="s">
        <v>127</v>
      </c>
      <c r="D31" s="158" t="s">
        <v>128</v>
      </c>
      <c r="E31" s="159" t="s">
        <v>195</v>
      </c>
      <c r="F31" s="160" t="s">
        <v>127</v>
      </c>
      <c r="G31" s="138"/>
      <c r="H31" s="167"/>
      <c r="I31" s="159" t="s">
        <v>31</v>
      </c>
      <c r="J31" s="159"/>
      <c r="K31" s="168"/>
    </row>
    <row r="32" spans="1:11" ht="6" customHeight="1">
      <c r="A32" s="137"/>
      <c r="B32" s="138"/>
      <c r="C32" s="139"/>
      <c r="D32" s="138"/>
      <c r="E32" s="138"/>
      <c r="F32" s="139"/>
      <c r="G32" s="138"/>
      <c r="H32" s="138"/>
      <c r="I32" s="138"/>
      <c r="J32" s="138"/>
      <c r="K32" s="161"/>
    </row>
    <row r="33" spans="1:11" ht="14.25">
      <c r="A33" s="169" t="s">
        <v>164</v>
      </c>
      <c r="B33" s="170"/>
      <c r="C33" s="171"/>
      <c r="D33" s="170"/>
      <c r="E33" s="170"/>
      <c r="F33" s="171"/>
      <c r="G33" s="170"/>
      <c r="H33" s="170"/>
      <c r="I33" s="170"/>
      <c r="J33" s="170"/>
      <c r="K33" s="172"/>
    </row>
    <row r="34" spans="1:11" ht="14.25">
      <c r="A34" s="173" t="s">
        <v>174</v>
      </c>
      <c r="B34" s="174"/>
      <c r="C34" s="175"/>
      <c r="D34" s="174"/>
      <c r="E34" s="174"/>
      <c r="F34" s="175"/>
      <c r="G34" s="174"/>
      <c r="H34" s="174"/>
      <c r="I34" s="174"/>
      <c r="J34" s="174"/>
      <c r="K34" s="176"/>
    </row>
    <row r="35" spans="1:11" ht="14.25">
      <c r="A35" s="173"/>
      <c r="B35" s="174"/>
      <c r="C35" s="175"/>
      <c r="D35" s="174"/>
      <c r="E35" s="174"/>
      <c r="F35" s="175"/>
      <c r="G35" s="174"/>
      <c r="H35" s="174"/>
      <c r="I35" s="174"/>
      <c r="J35" s="174"/>
      <c r="K35" s="176"/>
    </row>
    <row r="36" spans="1:11" ht="14.25">
      <c r="A36" s="124" t="s">
        <v>154</v>
      </c>
      <c r="B36" s="130" t="s">
        <v>179</v>
      </c>
      <c r="C36" s="175"/>
      <c r="D36" s="174"/>
      <c r="E36" s="174"/>
      <c r="F36" s="175"/>
      <c r="G36" s="174"/>
      <c r="H36" s="174"/>
      <c r="I36" s="174"/>
      <c r="J36" s="174"/>
      <c r="K36" s="176"/>
    </row>
    <row r="37" spans="1:11" ht="14.25">
      <c r="A37" s="187" t="s">
        <v>157</v>
      </c>
      <c r="B37" s="130" t="s">
        <v>180</v>
      </c>
      <c r="C37" s="175"/>
      <c r="D37" s="174"/>
      <c r="E37" s="174"/>
      <c r="F37" s="175"/>
      <c r="G37" s="174"/>
      <c r="H37" s="174"/>
      <c r="I37" s="174"/>
      <c r="J37" s="174"/>
      <c r="K37" s="176"/>
    </row>
    <row r="38" spans="1:11" ht="14.25">
      <c r="A38" s="126" t="s">
        <v>163</v>
      </c>
      <c r="B38" s="130" t="s">
        <v>194</v>
      </c>
      <c r="C38" s="175"/>
      <c r="D38" s="174"/>
      <c r="E38" s="174"/>
      <c r="F38" s="175"/>
      <c r="G38" s="174"/>
      <c r="H38" s="174"/>
      <c r="I38" s="174"/>
      <c r="J38" s="174"/>
      <c r="K38" s="176"/>
    </row>
    <row r="39" spans="1:11" ht="14.25">
      <c r="A39" s="173"/>
      <c r="B39" s="174"/>
      <c r="C39" s="175"/>
      <c r="D39" s="174"/>
      <c r="E39" s="174"/>
      <c r="F39" s="175"/>
      <c r="G39" s="174"/>
      <c r="H39" s="174"/>
      <c r="I39" s="174"/>
      <c r="J39" s="174"/>
      <c r="K39" s="176"/>
    </row>
    <row r="40" spans="1:11" ht="3.75" customHeight="1" thickBot="1">
      <c r="A40" s="177"/>
      <c r="B40" s="178"/>
      <c r="C40" s="179"/>
      <c r="D40" s="178"/>
      <c r="E40" s="178"/>
      <c r="F40" s="179"/>
      <c r="G40" s="178"/>
      <c r="H40" s="178"/>
      <c r="I40" s="178"/>
      <c r="J40" s="178"/>
      <c r="K40" s="180"/>
    </row>
  </sheetData>
  <sheetProtection/>
  <mergeCells count="31">
    <mergeCell ref="D27:D28"/>
    <mergeCell ref="E27:E28"/>
    <mergeCell ref="F27:F28"/>
    <mergeCell ref="D29:D30"/>
    <mergeCell ref="E29:E30"/>
    <mergeCell ref="F29:F30"/>
    <mergeCell ref="A25:F25"/>
    <mergeCell ref="B8:F8"/>
    <mergeCell ref="H8:K8"/>
    <mergeCell ref="B10:F10"/>
    <mergeCell ref="B11:F11"/>
    <mergeCell ref="A12:F12"/>
    <mergeCell ref="B13:C13"/>
    <mergeCell ref="A19:F19"/>
    <mergeCell ref="D20:F20"/>
    <mergeCell ref="D22:F22"/>
    <mergeCell ref="E23:F23"/>
    <mergeCell ref="E24:F24"/>
    <mergeCell ref="B5:F5"/>
    <mergeCell ref="H5:K5"/>
    <mergeCell ref="B6:F6"/>
    <mergeCell ref="H6:K6"/>
    <mergeCell ref="B7:F7"/>
    <mergeCell ref="H7:K7"/>
    <mergeCell ref="B4:F4"/>
    <mergeCell ref="H4:K4"/>
    <mergeCell ref="A1:F1"/>
    <mergeCell ref="H1:K1"/>
    <mergeCell ref="B2:F2"/>
    <mergeCell ref="B3:F3"/>
    <mergeCell ref="H3:K3"/>
  </mergeCells>
  <hyperlinks>
    <hyperlink ref="H4" r:id="rId1" display="tel:031-354-0775FAX:031-354-9953 email:spring@narospring.co.kr"/>
    <hyperlink ref="B8" r:id="rId2" display="spring@narospring.co.kr"/>
  </hyperlinks>
  <printOptions/>
  <pageMargins left="0.31496062992125984" right="0.31496062992125984" top="0.35433070866141736" bottom="0.35433070866141736" header="0.31496062992125984" footer="0.31496062992125984"/>
  <pageSetup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com</cp:lastModifiedBy>
  <cp:lastPrinted>2009-06-25T23:40:03Z</cp:lastPrinted>
  <dcterms:created xsi:type="dcterms:W3CDTF">2009-05-20T02:09:28Z</dcterms:created>
  <dcterms:modified xsi:type="dcterms:W3CDTF">2009-08-22T00:30:10Z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